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Z:\PSCM\Drilling &amp; Completion\MEX\05 2024 Campaña Expl. W&amp;T- Área 31\00 Licitación Plataforma Autoelevable - A31\01 Documentos Licitación\"/>
    </mc:Choice>
  </mc:AlternateContent>
  <xr:revisionPtr revIDLastSave="0" documentId="13_ncr:1_{A02201BE-A26C-4449-9026-B10E01EF9E06}" xr6:coauthVersionLast="44" xr6:coauthVersionMax="47" xr10:uidLastSave="{00000000-0000-0000-0000-000000000000}"/>
  <bookViews>
    <workbookView xWindow="-108" yWindow="-108" windowWidth="23256" windowHeight="12576" activeTab="1" xr2:uid="{CFF9298B-A0EC-48DE-A5AC-A33E514E5B8C}"/>
  </bookViews>
  <sheets>
    <sheet name="INSTRUCCIONES" sheetId="5" r:id="rId1"/>
    <sheet name="TARIFAS" sheetId="6" r:id="rId2"/>
    <sheet name="VALOR CONTRATO HOKCHI" sheetId="2" r:id="rId3"/>
    <sheet name="VALOR CONTRATO BLOQUE 31" sheetId="7" r:id="rId4"/>
  </sheets>
  <externalReferences>
    <externalReference r:id="rId5"/>
  </externalReferences>
  <definedNames>
    <definedName name="LISTA_UNIDAD_DE_MEDIDA" localSheetId="1">[1]!TABLA_UNIDAD_DE_MEDIDA[UNIDAD_DE_MEDIDA]</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Q22" i="6" l="1"/>
  <c r="Q21" i="6"/>
  <c r="Q20" i="6"/>
  <c r="Q19" i="6"/>
  <c r="AG18" i="6" l="1"/>
  <c r="FO28" i="6" l="1"/>
  <c r="FO18" i="6"/>
  <c r="GL18" i="6"/>
  <c r="GR36" i="6"/>
  <c r="GQ36" i="6"/>
  <c r="GP36" i="6"/>
  <c r="GO36" i="6"/>
  <c r="GN36" i="6"/>
  <c r="GM36" i="6"/>
  <c r="GL36" i="6"/>
  <c r="GK36" i="6"/>
  <c r="GJ36" i="6"/>
  <c r="GI36" i="6"/>
  <c r="GH36" i="6"/>
  <c r="GG36" i="6"/>
  <c r="GF36" i="6"/>
  <c r="GE36" i="6"/>
  <c r="GD36" i="6"/>
  <c r="GC36" i="6"/>
  <c r="GS36" i="6" s="1"/>
  <c r="GB36" i="6"/>
  <c r="GR35" i="6"/>
  <c r="GQ35" i="6"/>
  <c r="GP35" i="6"/>
  <c r="GO35" i="6"/>
  <c r="GN35" i="6"/>
  <c r="GM35" i="6"/>
  <c r="GL35" i="6"/>
  <c r="GK35" i="6"/>
  <c r="GJ35" i="6"/>
  <c r="GI35" i="6"/>
  <c r="GH35" i="6"/>
  <c r="GG35" i="6"/>
  <c r="GF35" i="6"/>
  <c r="GE35" i="6"/>
  <c r="GD35" i="6"/>
  <c r="GS35" i="6" s="1"/>
  <c r="GC35" i="6"/>
  <c r="GB35" i="6"/>
  <c r="GR34" i="6"/>
  <c r="GQ34" i="6"/>
  <c r="GP34" i="6"/>
  <c r="GO34" i="6"/>
  <c r="GN34" i="6"/>
  <c r="GM34" i="6"/>
  <c r="GL34" i="6"/>
  <c r="GK34" i="6"/>
  <c r="GJ34" i="6"/>
  <c r="GI34" i="6"/>
  <c r="GH34" i="6"/>
  <c r="GG34" i="6"/>
  <c r="GF34" i="6"/>
  <c r="GE34" i="6"/>
  <c r="GS34" i="6" s="1"/>
  <c r="GD34" i="6"/>
  <c r="GC34" i="6"/>
  <c r="GB34" i="6"/>
  <c r="GR33" i="6"/>
  <c r="GQ33" i="6"/>
  <c r="GP33" i="6"/>
  <c r="GO33" i="6"/>
  <c r="GN33" i="6"/>
  <c r="GM33" i="6"/>
  <c r="GL33" i="6"/>
  <c r="GK33" i="6"/>
  <c r="GJ33" i="6"/>
  <c r="GI33" i="6"/>
  <c r="GH33" i="6"/>
  <c r="GG33" i="6"/>
  <c r="GF33" i="6"/>
  <c r="GE33" i="6"/>
  <c r="GD33" i="6"/>
  <c r="GC33" i="6"/>
  <c r="GB33" i="6"/>
  <c r="GR32" i="6"/>
  <c r="GQ32" i="6"/>
  <c r="GP32" i="6"/>
  <c r="GO32" i="6"/>
  <c r="GN32" i="6"/>
  <c r="GM32" i="6"/>
  <c r="GL32" i="6"/>
  <c r="GK32" i="6"/>
  <c r="GJ32" i="6"/>
  <c r="GI32" i="6"/>
  <c r="GH32" i="6"/>
  <c r="GG32" i="6"/>
  <c r="GF32" i="6"/>
  <c r="GE32" i="6"/>
  <c r="GD32" i="6"/>
  <c r="GC32" i="6"/>
  <c r="GB32" i="6"/>
  <c r="GR31" i="6"/>
  <c r="GQ31" i="6"/>
  <c r="GP31" i="6"/>
  <c r="GO31" i="6"/>
  <c r="GN31" i="6"/>
  <c r="GM31" i="6"/>
  <c r="GL31" i="6"/>
  <c r="GK31" i="6"/>
  <c r="GJ31" i="6"/>
  <c r="GI31" i="6"/>
  <c r="GH31" i="6"/>
  <c r="GS31" i="6" s="1"/>
  <c r="GG31" i="6"/>
  <c r="GF31" i="6"/>
  <c r="GE31" i="6"/>
  <c r="GD31" i="6"/>
  <c r="GC31" i="6"/>
  <c r="GB31" i="6"/>
  <c r="GR30" i="6"/>
  <c r="GQ30" i="6"/>
  <c r="GP30" i="6"/>
  <c r="GO30" i="6"/>
  <c r="GN30" i="6"/>
  <c r="GM30" i="6"/>
  <c r="GL30" i="6"/>
  <c r="GK30" i="6"/>
  <c r="GJ30" i="6"/>
  <c r="GI30" i="6"/>
  <c r="GH30" i="6"/>
  <c r="GG30" i="6"/>
  <c r="GF30" i="6"/>
  <c r="GE30" i="6"/>
  <c r="GD30" i="6"/>
  <c r="GC30" i="6"/>
  <c r="GB30" i="6"/>
  <c r="GS30" i="6" s="1"/>
  <c r="GR29" i="6"/>
  <c r="GQ29" i="6"/>
  <c r="GP29" i="6"/>
  <c r="GO29" i="6"/>
  <c r="GN29" i="6"/>
  <c r="GM29" i="6"/>
  <c r="GL29" i="6"/>
  <c r="GK29" i="6"/>
  <c r="GJ29" i="6"/>
  <c r="GI29" i="6"/>
  <c r="GH29" i="6"/>
  <c r="GG29" i="6"/>
  <c r="GF29" i="6"/>
  <c r="GE29" i="6"/>
  <c r="GD29" i="6"/>
  <c r="GC29" i="6"/>
  <c r="GB29" i="6"/>
  <c r="GS29" i="6" s="1"/>
  <c r="GR28" i="6"/>
  <c r="GQ28" i="6"/>
  <c r="GP28" i="6"/>
  <c r="GO28" i="6"/>
  <c r="GN28" i="6"/>
  <c r="GM28" i="6"/>
  <c r="GC28" i="6"/>
  <c r="GB28" i="6"/>
  <c r="GR27" i="6"/>
  <c r="GQ27" i="6"/>
  <c r="GP27" i="6"/>
  <c r="GO27" i="6"/>
  <c r="GN27" i="6"/>
  <c r="GM27" i="6"/>
  <c r="GL27" i="6"/>
  <c r="GK27" i="6"/>
  <c r="GJ27" i="6"/>
  <c r="GI27" i="6"/>
  <c r="GH27" i="6"/>
  <c r="GG27" i="6"/>
  <c r="GF27" i="6"/>
  <c r="GE27" i="6"/>
  <c r="GD27" i="6"/>
  <c r="GC27" i="6"/>
  <c r="GR26" i="6"/>
  <c r="GQ26" i="6"/>
  <c r="GP26" i="6"/>
  <c r="GO26" i="6"/>
  <c r="GN26" i="6"/>
  <c r="GM26" i="6"/>
  <c r="GL26" i="6"/>
  <c r="GK26" i="6"/>
  <c r="GJ26" i="6"/>
  <c r="GI26" i="6"/>
  <c r="GH26" i="6"/>
  <c r="GG26" i="6"/>
  <c r="GF26" i="6"/>
  <c r="GE26" i="6"/>
  <c r="GD26" i="6"/>
  <c r="GC26" i="6"/>
  <c r="GB26" i="6"/>
  <c r="GR25" i="6"/>
  <c r="GQ25" i="6"/>
  <c r="GP25" i="6"/>
  <c r="GO25" i="6"/>
  <c r="GN25" i="6"/>
  <c r="GM25" i="6"/>
  <c r="GL25" i="6"/>
  <c r="GK25" i="6"/>
  <c r="GJ25" i="6"/>
  <c r="GI25" i="6"/>
  <c r="GH25" i="6"/>
  <c r="GG25" i="6"/>
  <c r="GF25" i="6"/>
  <c r="GE25" i="6"/>
  <c r="GD25" i="6"/>
  <c r="GC25" i="6"/>
  <c r="GB25" i="6"/>
  <c r="GR24" i="6"/>
  <c r="GQ24" i="6"/>
  <c r="GP24" i="6"/>
  <c r="GO24" i="6"/>
  <c r="GN24" i="6"/>
  <c r="GM24" i="6"/>
  <c r="GL24" i="6"/>
  <c r="GK24" i="6"/>
  <c r="GJ24" i="6"/>
  <c r="GI24" i="6"/>
  <c r="GH24" i="6"/>
  <c r="GG24" i="6"/>
  <c r="GF24" i="6"/>
  <c r="GE24" i="6"/>
  <c r="GD24" i="6"/>
  <c r="GC24" i="6"/>
  <c r="GR23" i="6"/>
  <c r="GQ23" i="6"/>
  <c r="GP23" i="6"/>
  <c r="GO23" i="6"/>
  <c r="GN23" i="6"/>
  <c r="GM23" i="6"/>
  <c r="GL23" i="6"/>
  <c r="GK23" i="6"/>
  <c r="GJ23" i="6"/>
  <c r="GI23" i="6"/>
  <c r="GH23" i="6"/>
  <c r="GG23" i="6"/>
  <c r="GF23" i="6"/>
  <c r="GE23" i="6"/>
  <c r="GD23" i="6"/>
  <c r="GC23" i="6"/>
  <c r="GR22" i="6"/>
  <c r="GQ22" i="6"/>
  <c r="GP22" i="6"/>
  <c r="GO22" i="6"/>
  <c r="GN22" i="6"/>
  <c r="GM22" i="6"/>
  <c r="GL22" i="6"/>
  <c r="GK22" i="6"/>
  <c r="GJ22" i="6"/>
  <c r="GI22" i="6"/>
  <c r="GH22" i="6"/>
  <c r="GG22" i="6"/>
  <c r="GF22" i="6"/>
  <c r="GE22" i="6"/>
  <c r="GD22" i="6"/>
  <c r="GC22" i="6"/>
  <c r="GB22" i="6"/>
  <c r="GR21" i="6"/>
  <c r="GQ21" i="6"/>
  <c r="GP21" i="6"/>
  <c r="GO21" i="6"/>
  <c r="GN21" i="6"/>
  <c r="GM21" i="6"/>
  <c r="GL21" i="6"/>
  <c r="GK21" i="6"/>
  <c r="GJ21" i="6"/>
  <c r="GI21" i="6"/>
  <c r="GH21" i="6"/>
  <c r="GG21" i="6"/>
  <c r="GF21" i="6"/>
  <c r="GE21" i="6"/>
  <c r="GD21" i="6"/>
  <c r="GC21" i="6"/>
  <c r="GB21" i="6"/>
  <c r="GR20" i="6"/>
  <c r="GQ20" i="6"/>
  <c r="GP20" i="6"/>
  <c r="GO20" i="6"/>
  <c r="GN20" i="6"/>
  <c r="GM20" i="6"/>
  <c r="GL20" i="6"/>
  <c r="GK20" i="6"/>
  <c r="GJ20" i="6"/>
  <c r="GI20" i="6"/>
  <c r="GH20" i="6"/>
  <c r="GG20" i="6"/>
  <c r="GF20" i="6"/>
  <c r="GE20" i="6"/>
  <c r="GD20" i="6"/>
  <c r="GC20" i="6"/>
  <c r="GB20" i="6"/>
  <c r="GR19" i="6"/>
  <c r="GQ19" i="6"/>
  <c r="GP19" i="6"/>
  <c r="GO19" i="6"/>
  <c r="GN19" i="6"/>
  <c r="GM19" i="6"/>
  <c r="GL19" i="6"/>
  <c r="GK19" i="6"/>
  <c r="GJ19" i="6"/>
  <c r="GI19" i="6"/>
  <c r="GH19" i="6"/>
  <c r="GG19" i="6"/>
  <c r="GF19" i="6"/>
  <c r="GE19" i="6"/>
  <c r="GD19" i="6"/>
  <c r="GC19" i="6"/>
  <c r="GB19" i="6"/>
  <c r="GR18" i="6"/>
  <c r="GQ18" i="6"/>
  <c r="GP18" i="6"/>
  <c r="GO18" i="6"/>
  <c r="GN18" i="6"/>
  <c r="GM18" i="6"/>
  <c r="GB18" i="6"/>
  <c r="GC10" i="6"/>
  <c r="GD10" i="6"/>
  <c r="GE10" i="6"/>
  <c r="GF10" i="6"/>
  <c r="GG10" i="6"/>
  <c r="GH10" i="6"/>
  <c r="GI10" i="6"/>
  <c r="GJ10" i="6"/>
  <c r="GK10" i="6"/>
  <c r="GL10" i="6"/>
  <c r="GM10" i="6"/>
  <c r="GN10" i="6"/>
  <c r="GO10" i="6"/>
  <c r="GP10" i="6"/>
  <c r="GQ10" i="6"/>
  <c r="GR10" i="6"/>
  <c r="GB10" i="6"/>
  <c r="GS33" i="6"/>
  <c r="GS32" i="6"/>
  <c r="DI4" i="6"/>
  <c r="DI3" i="6" s="1"/>
  <c r="EB36" i="6"/>
  <c r="EB35" i="6"/>
  <c r="EB34" i="6"/>
  <c r="EB33" i="6"/>
  <c r="EB32" i="6"/>
  <c r="EB31" i="6"/>
  <c r="EB30" i="6"/>
  <c r="EB29" i="6"/>
  <c r="DZ28" i="6"/>
  <c r="DY28" i="6"/>
  <c r="DX28" i="6"/>
  <c r="DW28" i="6"/>
  <c r="DV28" i="6"/>
  <c r="DU28" i="6"/>
  <c r="GK28" i="6"/>
  <c r="GI28" i="6"/>
  <c r="GH28" i="6"/>
  <c r="GF28" i="6"/>
  <c r="EB26" i="6"/>
  <c r="EB25" i="6"/>
  <c r="DZ18" i="6"/>
  <c r="DY18" i="6"/>
  <c r="DX18" i="6"/>
  <c r="DW18" i="6"/>
  <c r="DV18" i="6"/>
  <c r="DU18" i="6"/>
  <c r="DS18" i="6"/>
  <c r="EB10" i="6"/>
  <c r="CL4" i="6"/>
  <c r="CL3" i="6" s="1"/>
  <c r="DE36" i="6"/>
  <c r="DE35" i="6"/>
  <c r="DE34" i="6"/>
  <c r="DE33" i="6"/>
  <c r="DE32" i="6"/>
  <c r="DE31" i="6"/>
  <c r="DE30" i="6"/>
  <c r="DE29" i="6"/>
  <c r="DD28" i="6"/>
  <c r="DC28" i="6"/>
  <c r="DB28" i="6"/>
  <c r="DA28" i="6"/>
  <c r="CZ28" i="6"/>
  <c r="CY28" i="6"/>
  <c r="CX28" i="6"/>
  <c r="GL28" i="6" s="1"/>
  <c r="DE26" i="6"/>
  <c r="DE25" i="6"/>
  <c r="DD18" i="6"/>
  <c r="DC18" i="6"/>
  <c r="DB18" i="6"/>
  <c r="DA18" i="6"/>
  <c r="CZ18" i="6"/>
  <c r="CY18" i="6"/>
  <c r="CW18" i="6"/>
  <c r="CV18" i="6"/>
  <c r="CU18" i="6"/>
  <c r="CT18" i="6"/>
  <c r="CS18" i="6"/>
  <c r="CR18" i="6"/>
  <c r="CQ18" i="6"/>
  <c r="CP18" i="6"/>
  <c r="CO18" i="6"/>
  <c r="DE10" i="6"/>
  <c r="BO4" i="6"/>
  <c r="CG28" i="6"/>
  <c r="CF28" i="6"/>
  <c r="CE28" i="6"/>
  <c r="CD28" i="6"/>
  <c r="CC28" i="6"/>
  <c r="GJ28" i="6"/>
  <c r="GG28" i="6"/>
  <c r="GE28" i="6"/>
  <c r="GD28" i="6"/>
  <c r="FU36" i="6"/>
  <c r="FT36" i="6"/>
  <c r="FS36" i="6"/>
  <c r="FR36" i="6"/>
  <c r="FQ36" i="6"/>
  <c r="FP36" i="6"/>
  <c r="FO36" i="6"/>
  <c r="FN36" i="6"/>
  <c r="FM36" i="6"/>
  <c r="FL36" i="6"/>
  <c r="FK36" i="6"/>
  <c r="FJ36" i="6"/>
  <c r="FI36" i="6"/>
  <c r="FH36" i="6"/>
  <c r="FG36" i="6"/>
  <c r="FF36" i="6"/>
  <c r="FE36" i="6"/>
  <c r="FU35" i="6"/>
  <c r="FT35" i="6"/>
  <c r="FS35" i="6"/>
  <c r="FR35" i="6"/>
  <c r="FQ35" i="6"/>
  <c r="FP35" i="6"/>
  <c r="FO35" i="6"/>
  <c r="FN35" i="6"/>
  <c r="FM35" i="6"/>
  <c r="FL35" i="6"/>
  <c r="FK35" i="6"/>
  <c r="FJ35" i="6"/>
  <c r="FI35" i="6"/>
  <c r="FH35" i="6"/>
  <c r="FG35" i="6"/>
  <c r="FF35" i="6"/>
  <c r="FE35" i="6"/>
  <c r="FU34" i="6"/>
  <c r="FT34" i="6"/>
  <c r="FS34" i="6"/>
  <c r="FR34" i="6"/>
  <c r="FQ34" i="6"/>
  <c r="FP34" i="6"/>
  <c r="FO34" i="6"/>
  <c r="FN34" i="6"/>
  <c r="FM34" i="6"/>
  <c r="FL34" i="6"/>
  <c r="FK34" i="6"/>
  <c r="FJ34" i="6"/>
  <c r="FI34" i="6"/>
  <c r="FH34" i="6"/>
  <c r="FG34" i="6"/>
  <c r="FF34" i="6"/>
  <c r="FE34" i="6"/>
  <c r="FU33" i="6"/>
  <c r="FT33" i="6"/>
  <c r="FS33" i="6"/>
  <c r="FR33" i="6"/>
  <c r="FQ33" i="6"/>
  <c r="FP33" i="6"/>
  <c r="FO33" i="6"/>
  <c r="FN33" i="6"/>
  <c r="FM33" i="6"/>
  <c r="FL33" i="6"/>
  <c r="FK33" i="6"/>
  <c r="FJ33" i="6"/>
  <c r="FI33" i="6"/>
  <c r="FH33" i="6"/>
  <c r="FG33" i="6"/>
  <c r="FF33" i="6"/>
  <c r="FE33" i="6"/>
  <c r="FU32" i="6"/>
  <c r="FT32" i="6"/>
  <c r="FS32" i="6"/>
  <c r="FR32" i="6"/>
  <c r="FQ32" i="6"/>
  <c r="FP32" i="6"/>
  <c r="FO32" i="6"/>
  <c r="FN32" i="6"/>
  <c r="FM32" i="6"/>
  <c r="FL32" i="6"/>
  <c r="FK32" i="6"/>
  <c r="FJ32" i="6"/>
  <c r="FI32" i="6"/>
  <c r="FH32" i="6"/>
  <c r="FG32" i="6"/>
  <c r="FF32" i="6"/>
  <c r="FE32" i="6"/>
  <c r="FU31" i="6"/>
  <c r="FT31" i="6"/>
  <c r="FS31" i="6"/>
  <c r="FR31" i="6"/>
  <c r="FQ31" i="6"/>
  <c r="FP31" i="6"/>
  <c r="FO31" i="6"/>
  <c r="FN31" i="6"/>
  <c r="FM31" i="6"/>
  <c r="FL31" i="6"/>
  <c r="FK31" i="6"/>
  <c r="FJ31" i="6"/>
  <c r="FI31" i="6"/>
  <c r="FH31" i="6"/>
  <c r="FG31" i="6"/>
  <c r="FF31" i="6"/>
  <c r="FE31" i="6"/>
  <c r="FU30" i="6"/>
  <c r="FT30" i="6"/>
  <c r="FS30" i="6"/>
  <c r="FR30" i="6"/>
  <c r="FQ30" i="6"/>
  <c r="FP30" i="6"/>
  <c r="FO30" i="6"/>
  <c r="FN30" i="6"/>
  <c r="FM30" i="6"/>
  <c r="FL30" i="6"/>
  <c r="FK30" i="6"/>
  <c r="FJ30" i="6"/>
  <c r="FI30" i="6"/>
  <c r="FH30" i="6"/>
  <c r="FG30" i="6"/>
  <c r="FF30" i="6"/>
  <c r="FE30" i="6"/>
  <c r="FU29" i="6"/>
  <c r="FT29" i="6"/>
  <c r="FS29" i="6"/>
  <c r="FR29" i="6"/>
  <c r="FQ29" i="6"/>
  <c r="FP29" i="6"/>
  <c r="FO29" i="6"/>
  <c r="FN29" i="6"/>
  <c r="FM29" i="6"/>
  <c r="FL29" i="6"/>
  <c r="FK29" i="6"/>
  <c r="FJ29" i="6"/>
  <c r="FI29" i="6"/>
  <c r="FH29" i="6"/>
  <c r="FG29" i="6"/>
  <c r="FF29" i="6"/>
  <c r="FE29" i="6"/>
  <c r="FU27" i="6"/>
  <c r="FT27" i="6"/>
  <c r="FS27" i="6"/>
  <c r="FR27" i="6"/>
  <c r="FQ27" i="6"/>
  <c r="FP27" i="6"/>
  <c r="FO27" i="6"/>
  <c r="FN27" i="6"/>
  <c r="FM27" i="6"/>
  <c r="FL27" i="6"/>
  <c r="FK27" i="6"/>
  <c r="FJ27" i="6"/>
  <c r="FI27" i="6"/>
  <c r="FH27" i="6"/>
  <c r="FG27" i="6"/>
  <c r="FF27" i="6"/>
  <c r="FU26" i="6"/>
  <c r="FT26" i="6"/>
  <c r="FS26" i="6"/>
  <c r="FR26" i="6"/>
  <c r="FQ26" i="6"/>
  <c r="FP26" i="6"/>
  <c r="FO26" i="6"/>
  <c r="FN26" i="6"/>
  <c r="FM26" i="6"/>
  <c r="FL26" i="6"/>
  <c r="FK26" i="6"/>
  <c r="FJ26" i="6"/>
  <c r="FI26" i="6"/>
  <c r="FH26" i="6"/>
  <c r="FG26" i="6"/>
  <c r="FF26" i="6"/>
  <c r="FE26" i="6"/>
  <c r="FU25" i="6"/>
  <c r="FT25" i="6"/>
  <c r="FS25" i="6"/>
  <c r="FR25" i="6"/>
  <c r="FQ25" i="6"/>
  <c r="FP25" i="6"/>
  <c r="FO25" i="6"/>
  <c r="FN25" i="6"/>
  <c r="FM25" i="6"/>
  <c r="FL25" i="6"/>
  <c r="FK25" i="6"/>
  <c r="FJ25" i="6"/>
  <c r="FI25" i="6"/>
  <c r="FH25" i="6"/>
  <c r="FG25" i="6"/>
  <c r="FF25" i="6"/>
  <c r="FE25" i="6"/>
  <c r="FU24" i="6"/>
  <c r="FT24" i="6"/>
  <c r="FS24" i="6"/>
  <c r="FR24" i="6"/>
  <c r="FQ24" i="6"/>
  <c r="FP24" i="6"/>
  <c r="FO24" i="6"/>
  <c r="FN24" i="6"/>
  <c r="FM24" i="6"/>
  <c r="FL24" i="6"/>
  <c r="FK24" i="6"/>
  <c r="FJ24" i="6"/>
  <c r="FI24" i="6"/>
  <c r="FH24" i="6"/>
  <c r="FG24" i="6"/>
  <c r="FF24" i="6"/>
  <c r="FU23" i="6"/>
  <c r="FT23" i="6"/>
  <c r="FS23" i="6"/>
  <c r="FR23" i="6"/>
  <c r="FQ23" i="6"/>
  <c r="FP23" i="6"/>
  <c r="FO23" i="6"/>
  <c r="FN23" i="6"/>
  <c r="FM23" i="6"/>
  <c r="FL23" i="6"/>
  <c r="FK23" i="6"/>
  <c r="FJ23" i="6"/>
  <c r="FI23" i="6"/>
  <c r="FH23" i="6"/>
  <c r="FG23" i="6"/>
  <c r="FF23" i="6"/>
  <c r="FU22" i="6"/>
  <c r="FT22" i="6"/>
  <c r="FS22" i="6"/>
  <c r="FR22" i="6"/>
  <c r="FQ22" i="6"/>
  <c r="FP22" i="6"/>
  <c r="FO22" i="6"/>
  <c r="FN22" i="6"/>
  <c r="FM22" i="6"/>
  <c r="FL22" i="6"/>
  <c r="FK22" i="6"/>
  <c r="FJ22" i="6"/>
  <c r="FI22" i="6"/>
  <c r="FH22" i="6"/>
  <c r="FG22" i="6"/>
  <c r="FF22" i="6"/>
  <c r="FE22" i="6"/>
  <c r="FU21" i="6"/>
  <c r="FT21" i="6"/>
  <c r="FS21" i="6"/>
  <c r="FR21" i="6"/>
  <c r="FQ21" i="6"/>
  <c r="FP21" i="6"/>
  <c r="FO21" i="6"/>
  <c r="FN21" i="6"/>
  <c r="FM21" i="6"/>
  <c r="FL21" i="6"/>
  <c r="FK21" i="6"/>
  <c r="FJ21" i="6"/>
  <c r="FI21" i="6"/>
  <c r="FH21" i="6"/>
  <c r="FG21" i="6"/>
  <c r="FF21" i="6"/>
  <c r="FE21" i="6"/>
  <c r="FU20" i="6"/>
  <c r="FT20" i="6"/>
  <c r="FS20" i="6"/>
  <c r="FR20" i="6"/>
  <c r="FQ20" i="6"/>
  <c r="FP20" i="6"/>
  <c r="FO20" i="6"/>
  <c r="FN20" i="6"/>
  <c r="FM20" i="6"/>
  <c r="FL20" i="6"/>
  <c r="FK20" i="6"/>
  <c r="FJ20" i="6"/>
  <c r="FI20" i="6"/>
  <c r="FH20" i="6"/>
  <c r="FG20" i="6"/>
  <c r="FF20" i="6"/>
  <c r="FE20" i="6"/>
  <c r="FU19" i="6"/>
  <c r="FT19" i="6"/>
  <c r="FS19" i="6"/>
  <c r="FR19" i="6"/>
  <c r="FQ19" i="6"/>
  <c r="FP19" i="6"/>
  <c r="FO19" i="6"/>
  <c r="FN19" i="6"/>
  <c r="FM19" i="6"/>
  <c r="FL19" i="6"/>
  <c r="FK19" i="6"/>
  <c r="FJ19" i="6"/>
  <c r="FI19" i="6"/>
  <c r="FH19" i="6"/>
  <c r="FG19" i="6"/>
  <c r="FF19" i="6"/>
  <c r="FE19" i="6"/>
  <c r="FE18" i="6"/>
  <c r="FG10" i="6"/>
  <c r="FH10" i="6"/>
  <c r="FI10" i="6"/>
  <c r="FJ10" i="6"/>
  <c r="FK10" i="6"/>
  <c r="FL10" i="6"/>
  <c r="FM10" i="6"/>
  <c r="FN10" i="6"/>
  <c r="FO10" i="6"/>
  <c r="FF10" i="6"/>
  <c r="FE10" i="6"/>
  <c r="K6" i="6"/>
  <c r="DE22" i="6"/>
  <c r="DE21" i="6"/>
  <c r="DE20" i="6"/>
  <c r="GS28" i="6" l="1"/>
  <c r="DM37" i="6"/>
  <c r="DM12" i="6" s="1"/>
  <c r="GS20" i="6"/>
  <c r="DU37" i="6"/>
  <c r="DU12" i="6" s="1"/>
  <c r="GO37" i="6"/>
  <c r="GO12" i="6" s="1"/>
  <c r="GL37" i="6"/>
  <c r="GL12" i="6" s="1"/>
  <c r="GQ37" i="6"/>
  <c r="GQ12" i="6" s="1"/>
  <c r="GP37" i="6"/>
  <c r="GP12" i="6" s="1"/>
  <c r="GM37" i="6"/>
  <c r="GM12" i="6" s="1"/>
  <c r="GS21" i="6"/>
  <c r="GS22" i="6"/>
  <c r="GR37" i="6"/>
  <c r="GR12" i="6" s="1"/>
  <c r="GN37" i="6"/>
  <c r="GN12" i="6" s="1"/>
  <c r="GS19" i="6"/>
  <c r="DN37" i="6"/>
  <c r="DN12" i="6" s="1"/>
  <c r="GS26" i="6"/>
  <c r="GS25" i="6"/>
  <c r="GS10" i="6"/>
  <c r="M5" i="2" s="1"/>
  <c r="DA37" i="6"/>
  <c r="DA12" i="6" s="1"/>
  <c r="CT37" i="6"/>
  <c r="CT12" i="6" s="1"/>
  <c r="DB37" i="6"/>
  <c r="DB12" i="6" s="1"/>
  <c r="DS37" i="6"/>
  <c r="DS12" i="6" s="1"/>
  <c r="EA37" i="6"/>
  <c r="EA12" i="6" s="1"/>
  <c r="DR37" i="6"/>
  <c r="DR12" i="6" s="1"/>
  <c r="EB18" i="6"/>
  <c r="DT37" i="6"/>
  <c r="DT12" i="6" s="1"/>
  <c r="EB19" i="6"/>
  <c r="CS37" i="6"/>
  <c r="CS12" i="6" s="1"/>
  <c r="CV37" i="6"/>
  <c r="CV12" i="6" s="1"/>
  <c r="DD37" i="6"/>
  <c r="DD12" i="6" s="1"/>
  <c r="EB20" i="6"/>
  <c r="EB28" i="6"/>
  <c r="DZ37" i="6"/>
  <c r="DZ12" i="6" s="1"/>
  <c r="CO37" i="6"/>
  <c r="CO12" i="6" s="1"/>
  <c r="CW37" i="6"/>
  <c r="CW12" i="6" s="1"/>
  <c r="DE19" i="6"/>
  <c r="DV37" i="6"/>
  <c r="DV12" i="6" s="1"/>
  <c r="EB21" i="6"/>
  <c r="DL37" i="6"/>
  <c r="DL12" i="6" s="1"/>
  <c r="CP37" i="6"/>
  <c r="CP12" i="6" s="1"/>
  <c r="DO37" i="6"/>
  <c r="DO12" i="6" s="1"/>
  <c r="DW37" i="6"/>
  <c r="DW12" i="6" s="1"/>
  <c r="EB22" i="6"/>
  <c r="DP37" i="6"/>
  <c r="DP12" i="6" s="1"/>
  <c r="DX37" i="6"/>
  <c r="DX12" i="6" s="1"/>
  <c r="CQ37" i="6"/>
  <c r="CQ12" i="6" s="1"/>
  <c r="CY37" i="6"/>
  <c r="CY12" i="6" s="1"/>
  <c r="DQ37" i="6"/>
  <c r="DQ12" i="6" s="1"/>
  <c r="DY37" i="6"/>
  <c r="DY12" i="6" s="1"/>
  <c r="CX37" i="6"/>
  <c r="CX12" i="6" s="1"/>
  <c r="DE28" i="6"/>
  <c r="DE18" i="6"/>
  <c r="CR37" i="6"/>
  <c r="CR12" i="6" s="1"/>
  <c r="CZ37" i="6"/>
  <c r="CZ12" i="6" s="1"/>
  <c r="CU37" i="6"/>
  <c r="CU12" i="6" s="1"/>
  <c r="DC37" i="6"/>
  <c r="DC12" i="6" s="1"/>
  <c r="K5" i="6"/>
  <c r="EY27" i="6" l="1"/>
  <c r="AR4" i="6"/>
  <c r="AR3" i="6" s="1"/>
  <c r="U4" i="6"/>
  <c r="U3" i="6" s="1"/>
  <c r="C16" i="6"/>
  <c r="D16" i="6"/>
  <c r="D14" i="6"/>
  <c r="C14" i="6"/>
  <c r="EF3" i="6"/>
  <c r="BO3" i="6"/>
  <c r="EY36" i="6"/>
  <c r="CH36" i="6"/>
  <c r="BK36" i="6"/>
  <c r="AN36" i="6"/>
  <c r="D36" i="6"/>
  <c r="EY35" i="6"/>
  <c r="CH35" i="6"/>
  <c r="BK35" i="6"/>
  <c r="AN35" i="6"/>
  <c r="D35" i="6"/>
  <c r="EY34" i="6"/>
  <c r="CH34" i="6"/>
  <c r="BK34" i="6"/>
  <c r="AN34" i="6"/>
  <c r="D34" i="6"/>
  <c r="EY33" i="6"/>
  <c r="CH33" i="6"/>
  <c r="BK33" i="6"/>
  <c r="AN33" i="6"/>
  <c r="D33" i="6"/>
  <c r="EY32" i="6"/>
  <c r="CH32" i="6"/>
  <c r="BK32" i="6"/>
  <c r="AN32" i="6"/>
  <c r="D32" i="6"/>
  <c r="EY31" i="6"/>
  <c r="CH31" i="6"/>
  <c r="BK31" i="6"/>
  <c r="AN31" i="6"/>
  <c r="D31" i="6"/>
  <c r="EY30" i="6"/>
  <c r="CH30" i="6"/>
  <c r="BK30" i="6"/>
  <c r="AN30" i="6"/>
  <c r="D30" i="6"/>
  <c r="EY29" i="6"/>
  <c r="CH29" i="6"/>
  <c r="BK29" i="6"/>
  <c r="AN29" i="6"/>
  <c r="D29" i="6"/>
  <c r="EX28" i="6"/>
  <c r="EW28" i="6"/>
  <c r="EV28" i="6"/>
  <c r="EU28" i="6"/>
  <c r="ET28" i="6"/>
  <c r="ES28" i="6"/>
  <c r="ER28" i="6"/>
  <c r="EQ28" i="6"/>
  <c r="EP28" i="6"/>
  <c r="EO28" i="6"/>
  <c r="BJ28" i="6"/>
  <c r="BI28" i="6"/>
  <c r="BH28" i="6"/>
  <c r="BG28" i="6"/>
  <c r="BF28" i="6"/>
  <c r="BE28" i="6"/>
  <c r="BD28" i="6"/>
  <c r="BC28" i="6"/>
  <c r="BA28" i="6"/>
  <c r="AZ28" i="6"/>
  <c r="AY28" i="6"/>
  <c r="AX28" i="6"/>
  <c r="AW28" i="6"/>
  <c r="AV28" i="6"/>
  <c r="AU28" i="6"/>
  <c r="AM28" i="6"/>
  <c r="FU28" i="6" s="1"/>
  <c r="AL28" i="6"/>
  <c r="FT28" i="6" s="1"/>
  <c r="AK28" i="6"/>
  <c r="AJ28" i="6"/>
  <c r="AI28" i="6"/>
  <c r="FQ28" i="6" s="1"/>
  <c r="AH28" i="6"/>
  <c r="FP28" i="6" s="1"/>
  <c r="AG28" i="6"/>
  <c r="AF28" i="6"/>
  <c r="AE28" i="6"/>
  <c r="FM28" i="6" s="1"/>
  <c r="AD28" i="6"/>
  <c r="FL28" i="6" s="1"/>
  <c r="AC28" i="6"/>
  <c r="FK28" i="6" s="1"/>
  <c r="AB28" i="6"/>
  <c r="FJ28" i="6" s="1"/>
  <c r="AA28" i="6"/>
  <c r="FI28" i="6" s="1"/>
  <c r="Z28" i="6"/>
  <c r="FH28" i="6" s="1"/>
  <c r="Y28" i="6"/>
  <c r="FG28" i="6" s="1"/>
  <c r="X28" i="6"/>
  <c r="FF28" i="6" s="1"/>
  <c r="W28" i="6"/>
  <c r="FE28" i="6" s="1"/>
  <c r="D28" i="6"/>
  <c r="EY26" i="6"/>
  <c r="CH26" i="6"/>
  <c r="BK26" i="6"/>
  <c r="AN26" i="6"/>
  <c r="D26" i="6"/>
  <c r="EY25" i="6"/>
  <c r="CH25" i="6"/>
  <c r="BK25" i="6"/>
  <c r="AN25" i="6"/>
  <c r="D25" i="6"/>
  <c r="EY24" i="6"/>
  <c r="D24" i="6"/>
  <c r="EY23" i="6"/>
  <c r="D23" i="6"/>
  <c r="BK22" i="6"/>
  <c r="D22" i="6"/>
  <c r="BK21" i="6"/>
  <c r="D21" i="6"/>
  <c r="CH20" i="6"/>
  <c r="D20" i="6"/>
  <c r="EY19" i="6"/>
  <c r="D19" i="6"/>
  <c r="EX18" i="6"/>
  <c r="EW18" i="6"/>
  <c r="EV18" i="6"/>
  <c r="EU18" i="6"/>
  <c r="ET18" i="6"/>
  <c r="ES18" i="6"/>
  <c r="ER18" i="6"/>
  <c r="EQ18" i="6"/>
  <c r="EP18" i="6"/>
  <c r="EO18" i="6"/>
  <c r="EN18" i="6"/>
  <c r="EM18" i="6"/>
  <c r="EL18" i="6"/>
  <c r="EK18" i="6"/>
  <c r="EJ18" i="6"/>
  <c r="EI18" i="6"/>
  <c r="CG18" i="6"/>
  <c r="CF18" i="6"/>
  <c r="CE18" i="6"/>
  <c r="CD18" i="6"/>
  <c r="CC18" i="6"/>
  <c r="CB18" i="6"/>
  <c r="CA18" i="6"/>
  <c r="BZ18" i="6"/>
  <c r="GK18" i="6" s="1"/>
  <c r="GK37" i="6" s="1"/>
  <c r="GK12" i="6" s="1"/>
  <c r="BY18" i="6"/>
  <c r="GJ18" i="6" s="1"/>
  <c r="GJ37" i="6" s="1"/>
  <c r="GJ12" i="6" s="1"/>
  <c r="BX18" i="6"/>
  <c r="GI18" i="6" s="1"/>
  <c r="GI37" i="6" s="1"/>
  <c r="GI12" i="6" s="1"/>
  <c r="BW18" i="6"/>
  <c r="GH18" i="6" s="1"/>
  <c r="GH37" i="6" s="1"/>
  <c r="GH12" i="6" s="1"/>
  <c r="BV18" i="6"/>
  <c r="GG18" i="6" s="1"/>
  <c r="GG37" i="6" s="1"/>
  <c r="GG12" i="6" s="1"/>
  <c r="BU18" i="6"/>
  <c r="GF18" i="6" s="1"/>
  <c r="GF37" i="6" s="1"/>
  <c r="GF12" i="6" s="1"/>
  <c r="BT18" i="6"/>
  <c r="GE18" i="6" s="1"/>
  <c r="GE37" i="6" s="1"/>
  <c r="GE12" i="6" s="1"/>
  <c r="BS18" i="6"/>
  <c r="GD18" i="6" s="1"/>
  <c r="GD37" i="6" s="1"/>
  <c r="GD12" i="6" s="1"/>
  <c r="BR18" i="6"/>
  <c r="GC18" i="6" s="1"/>
  <c r="BJ18" i="6"/>
  <c r="BI18" i="6"/>
  <c r="BH18" i="6"/>
  <c r="BG18" i="6"/>
  <c r="BF18" i="6"/>
  <c r="BE18" i="6"/>
  <c r="BD18" i="6"/>
  <c r="BC18" i="6"/>
  <c r="BB18" i="6"/>
  <c r="BA18" i="6"/>
  <c r="AZ18" i="6"/>
  <c r="AY18" i="6"/>
  <c r="AX18" i="6"/>
  <c r="AW18" i="6"/>
  <c r="AV18" i="6"/>
  <c r="AU18" i="6"/>
  <c r="AM18" i="6"/>
  <c r="FU18" i="6" s="1"/>
  <c r="AL18" i="6"/>
  <c r="FT18" i="6" s="1"/>
  <c r="AK18" i="6"/>
  <c r="FS18" i="6" s="1"/>
  <c r="AJ18" i="6"/>
  <c r="FR18" i="6" s="1"/>
  <c r="AI18" i="6"/>
  <c r="FQ18" i="6" s="1"/>
  <c r="AH18" i="6"/>
  <c r="FP18" i="6" s="1"/>
  <c r="AF18" i="6"/>
  <c r="FN18" i="6" s="1"/>
  <c r="AE18" i="6"/>
  <c r="FM18" i="6" s="1"/>
  <c r="AD18" i="6"/>
  <c r="FL18" i="6" s="1"/>
  <c r="AC18" i="6"/>
  <c r="FK18" i="6" s="1"/>
  <c r="AB18" i="6"/>
  <c r="FJ18" i="6" s="1"/>
  <c r="AA18" i="6"/>
  <c r="FI18" i="6" s="1"/>
  <c r="Z18" i="6"/>
  <c r="FH18" i="6" s="1"/>
  <c r="Y18" i="6"/>
  <c r="FG18" i="6" s="1"/>
  <c r="X18" i="6"/>
  <c r="FF18" i="6" s="1"/>
  <c r="D18" i="6"/>
  <c r="D17" i="6"/>
  <c r="C17" i="6"/>
  <c r="D15" i="6"/>
  <c r="C15" i="6"/>
  <c r="D13" i="6"/>
  <c r="C13" i="6"/>
  <c r="D12" i="6"/>
  <c r="C12" i="6"/>
  <c r="FT10" i="6"/>
  <c r="FS10" i="6"/>
  <c r="FR10" i="6"/>
  <c r="FQ10" i="6"/>
  <c r="FP10" i="6"/>
  <c r="EY10" i="6"/>
  <c r="CH10" i="6"/>
  <c r="BK10" i="6"/>
  <c r="AN10" i="6"/>
  <c r="EY8" i="6"/>
  <c r="BK8" i="6"/>
  <c r="AN8" i="6"/>
  <c r="GS18" i="6" l="1"/>
  <c r="GC37" i="6"/>
  <c r="GC12" i="6" s="1"/>
  <c r="FN28" i="6"/>
  <c r="FR28" i="6"/>
  <c r="FS28" i="6"/>
  <c r="AN20" i="6"/>
  <c r="CH28" i="6"/>
  <c r="EY20" i="6"/>
  <c r="BK20" i="6"/>
  <c r="FV32" i="6"/>
  <c r="GU32" i="6" s="1"/>
  <c r="FV36" i="6"/>
  <c r="GU36" i="6" s="1"/>
  <c r="EY21" i="6"/>
  <c r="FV31" i="6"/>
  <c r="GU31" i="6" s="1"/>
  <c r="FV35" i="6"/>
  <c r="GU35" i="6" s="1"/>
  <c r="AN28" i="6"/>
  <c r="FV30" i="6"/>
  <c r="GU30" i="6" s="1"/>
  <c r="FV34" i="6"/>
  <c r="GU34" i="6" s="1"/>
  <c r="AA37" i="6"/>
  <c r="AA12" i="6" s="1"/>
  <c r="AX37" i="6"/>
  <c r="AX12" i="6" s="1"/>
  <c r="BF37" i="6"/>
  <c r="BF12" i="6" s="1"/>
  <c r="CC37" i="6"/>
  <c r="CC12" i="6" s="1"/>
  <c r="FV26" i="6"/>
  <c r="GU26" i="6" s="1"/>
  <c r="AB37" i="6"/>
  <c r="AB12" i="6" s="1"/>
  <c r="AY37" i="6"/>
  <c r="AY12" i="6" s="1"/>
  <c r="BV37" i="6"/>
  <c r="BV12" i="6" s="1"/>
  <c r="EM37" i="6"/>
  <c r="EM12" i="6" s="1"/>
  <c r="FV20" i="6"/>
  <c r="GU20" i="6" s="1"/>
  <c r="Y37" i="6"/>
  <c r="Y12" i="6" s="1"/>
  <c r="BC37" i="6"/>
  <c r="BC12" i="6" s="1"/>
  <c r="EY28" i="6"/>
  <c r="AI37" i="6"/>
  <c r="AI12" i="6" s="1"/>
  <c r="BU37" i="6"/>
  <c r="BU12" i="6" s="1"/>
  <c r="AJ37" i="6"/>
  <c r="AJ12" i="6" s="1"/>
  <c r="BG37" i="6"/>
  <c r="BG12" i="6" s="1"/>
  <c r="CD37" i="6"/>
  <c r="CD12" i="6" s="1"/>
  <c r="EU37" i="6"/>
  <c r="EU12" i="6" s="1"/>
  <c r="FV10" i="6"/>
  <c r="FV19" i="6"/>
  <c r="GU19" i="6" s="1"/>
  <c r="AG37" i="6"/>
  <c r="AG12" i="6" s="1"/>
  <c r="AU37" i="6"/>
  <c r="AU12" i="6" s="1"/>
  <c r="FV21" i="6"/>
  <c r="GU21" i="6" s="1"/>
  <c r="Z37" i="6"/>
  <c r="Z12" i="6" s="1"/>
  <c r="EH37" i="6"/>
  <c r="EH12" i="6" s="1"/>
  <c r="FV29" i="6"/>
  <c r="GU29" i="6" s="1"/>
  <c r="FV33" i="6"/>
  <c r="GU33" i="6" s="1"/>
  <c r="AC37" i="6"/>
  <c r="AC12" i="6" s="1"/>
  <c r="AK37" i="6"/>
  <c r="AK12" i="6" s="1"/>
  <c r="AZ37" i="6"/>
  <c r="AZ12" i="6" s="1"/>
  <c r="BH37" i="6"/>
  <c r="BH12" i="6" s="1"/>
  <c r="EN37" i="6"/>
  <c r="EN12" i="6" s="1"/>
  <c r="EV37" i="6"/>
  <c r="EV12" i="6" s="1"/>
  <c r="CH22" i="6"/>
  <c r="BA37" i="6"/>
  <c r="BA12" i="6" s="1"/>
  <c r="BI37" i="6"/>
  <c r="BI12" i="6" s="1"/>
  <c r="EO37" i="6"/>
  <c r="EO12" i="6" s="1"/>
  <c r="EW37" i="6"/>
  <c r="EW12" i="6" s="1"/>
  <c r="EY22" i="6"/>
  <c r="AE37" i="6"/>
  <c r="AE12" i="6" s="1"/>
  <c r="AM37" i="6"/>
  <c r="AM12" i="6" s="1"/>
  <c r="BY37" i="6"/>
  <c r="BY12" i="6" s="1"/>
  <c r="CG37" i="6"/>
  <c r="CG12" i="6" s="1"/>
  <c r="EP37" i="6"/>
  <c r="EP12" i="6" s="1"/>
  <c r="EX37" i="6"/>
  <c r="EX12" i="6" s="1"/>
  <c r="AN21" i="6"/>
  <c r="X37" i="6"/>
  <c r="X12" i="6" s="1"/>
  <c r="AF37" i="6"/>
  <c r="AF12" i="6" s="1"/>
  <c r="BZ37" i="6"/>
  <c r="BZ12" i="6" s="1"/>
  <c r="EQ37" i="6"/>
  <c r="EQ12" i="6" s="1"/>
  <c r="CH21" i="6"/>
  <c r="AV37" i="6"/>
  <c r="AV12" i="6" s="1"/>
  <c r="BD37" i="6"/>
  <c r="BD12" i="6" s="1"/>
  <c r="BS37" i="6"/>
  <c r="BS12" i="6" s="1"/>
  <c r="CA37" i="6"/>
  <c r="CA12" i="6" s="1"/>
  <c r="EJ37" i="6"/>
  <c r="EJ12" i="6" s="1"/>
  <c r="ER37" i="6"/>
  <c r="ER12" i="6" s="1"/>
  <c r="BW37" i="6"/>
  <c r="BW12" i="6" s="1"/>
  <c r="CE37" i="6"/>
  <c r="CE12" i="6" s="1"/>
  <c r="AW37" i="6"/>
  <c r="AW12" i="6" s="1"/>
  <c r="BE37" i="6"/>
  <c r="BE12" i="6" s="1"/>
  <c r="BT37" i="6"/>
  <c r="BT12" i="6" s="1"/>
  <c r="CB37" i="6"/>
  <c r="CB12" i="6" s="1"/>
  <c r="EK37" i="6"/>
  <c r="EK12" i="6" s="1"/>
  <c r="ES37" i="6"/>
  <c r="ES12" i="6" s="1"/>
  <c r="BB37" i="6"/>
  <c r="BB12" i="6" s="1"/>
  <c r="BJ37" i="6"/>
  <c r="BJ12" i="6" s="1"/>
  <c r="BX37" i="6"/>
  <c r="BX12" i="6" s="1"/>
  <c r="CF37" i="6"/>
  <c r="CF12" i="6" s="1"/>
  <c r="EL37" i="6"/>
  <c r="EL12" i="6" s="1"/>
  <c r="ET37" i="6"/>
  <c r="ET12" i="6" s="1"/>
  <c r="FV25" i="6"/>
  <c r="GU25" i="6" s="1"/>
  <c r="AD37" i="6"/>
  <c r="AD12" i="6" s="1"/>
  <c r="AL37" i="6"/>
  <c r="AL12" i="6" s="1"/>
  <c r="BK18" i="6"/>
  <c r="CH18" i="6"/>
  <c r="EY18" i="6"/>
  <c r="BK28" i="6"/>
  <c r="AN18" i="6"/>
  <c r="AH37" i="6"/>
  <c r="AH12" i="6" s="1"/>
  <c r="AN19" i="6"/>
  <c r="FV22" i="6"/>
  <c r="GU22" i="6" s="1"/>
  <c r="BR37" i="6"/>
  <c r="BR12" i="6" s="1"/>
  <c r="BK19" i="6"/>
  <c r="EI37" i="6"/>
  <c r="EI12" i="6" s="1"/>
  <c r="CH19" i="6"/>
  <c r="AN22" i="6"/>
  <c r="C18" i="6"/>
  <c r="C19" i="6" s="1"/>
  <c r="GV6" i="6" l="1"/>
  <c r="M4" i="2"/>
  <c r="FN37" i="6"/>
  <c r="FN12" i="6" s="1"/>
  <c r="FG37" i="6"/>
  <c r="FG12" i="6" s="1"/>
  <c r="FS37" i="6"/>
  <c r="FS12" i="6" s="1"/>
  <c r="FH37" i="6"/>
  <c r="FH12" i="6" s="1"/>
  <c r="FJ37" i="6"/>
  <c r="FJ12" i="6" s="1"/>
  <c r="FP37" i="6"/>
  <c r="FP12" i="6" s="1"/>
  <c r="FT37" i="6"/>
  <c r="FT12" i="6" s="1"/>
  <c r="FR37" i="6"/>
  <c r="FR12" i="6" s="1"/>
  <c r="FV28" i="6"/>
  <c r="GU28" i="6" s="1"/>
  <c r="FQ37" i="6"/>
  <c r="FQ12" i="6" s="1"/>
  <c r="FU37" i="6"/>
  <c r="FU12" i="6" s="1"/>
  <c r="FM37" i="6"/>
  <c r="FM12" i="6" s="1"/>
  <c r="FL37" i="6"/>
  <c r="FL12" i="6" s="1"/>
  <c r="FO37" i="6"/>
  <c r="FO12" i="6" s="1"/>
  <c r="FF37" i="6"/>
  <c r="FF12" i="6" s="1"/>
  <c r="FK37" i="6"/>
  <c r="FK12" i="6" s="1"/>
  <c r="EY37" i="6"/>
  <c r="EY12" i="6" s="1"/>
  <c r="C20" i="6"/>
  <c r="C21" i="6" s="1"/>
  <c r="FV18" i="6"/>
  <c r="GU18" i="6" s="1"/>
  <c r="FI37" i="6"/>
  <c r="FI12" i="6" s="1"/>
  <c r="GV7" i="6" l="1"/>
  <c r="GV9" i="6"/>
  <c r="N4" i="2"/>
  <c r="N5" i="2"/>
  <c r="C22" i="6"/>
  <c r="C23" i="6" s="1"/>
  <c r="C24" i="6" s="1"/>
  <c r="CN27" i="6" l="1"/>
  <c r="BQ27" i="6"/>
  <c r="CN24" i="6"/>
  <c r="BQ23" i="6"/>
  <c r="CN23" i="6"/>
  <c r="GB23" i="6" s="1"/>
  <c r="GS23" i="6" s="1"/>
  <c r="BQ24" i="6"/>
  <c r="CH24" i="6" s="1"/>
  <c r="AT23" i="6"/>
  <c r="BK23" i="6" s="1"/>
  <c r="W27" i="6"/>
  <c r="W37" i="6" s="1"/>
  <c r="W24" i="6"/>
  <c r="W23" i="6"/>
  <c r="AT27" i="6"/>
  <c r="AT24" i="6"/>
  <c r="BK24" i="6" s="1"/>
  <c r="DE27" i="6"/>
  <c r="DE24" i="6"/>
  <c r="CH27" i="6"/>
  <c r="DE23" i="6"/>
  <c r="BK27" i="6"/>
  <c r="AN24" i="6"/>
  <c r="EB27" i="6"/>
  <c r="EB24" i="6"/>
  <c r="EB23" i="6"/>
  <c r="DK37" i="6"/>
  <c r="C25" i="6"/>
  <c r="C26" i="6" s="1"/>
  <c r="FE27" i="6" l="1"/>
  <c r="FV27" i="6" s="1"/>
  <c r="BQ37" i="6"/>
  <c r="CH37" i="6" s="1"/>
  <c r="CH12" i="6" s="1"/>
  <c r="F7" i="7" s="1"/>
  <c r="FE23" i="6"/>
  <c r="CN37" i="6"/>
  <c r="CN12" i="6" s="1"/>
  <c r="GB24" i="6"/>
  <c r="GS24" i="6" s="1"/>
  <c r="FE24" i="6"/>
  <c r="FV24" i="6" s="1"/>
  <c r="CH23" i="6"/>
  <c r="GB27" i="6"/>
  <c r="GS27" i="6" s="1"/>
  <c r="AN27" i="6"/>
  <c r="AN23" i="6"/>
  <c r="AT37" i="6"/>
  <c r="BK37" i="6" s="1"/>
  <c r="BK12" i="6" s="1"/>
  <c r="F8" i="2" s="1"/>
  <c r="FV23" i="6"/>
  <c r="W12" i="6"/>
  <c r="AN37" i="6"/>
  <c r="AN12" i="6" s="1"/>
  <c r="F7" i="2" s="1"/>
  <c r="EB37" i="6"/>
  <c r="EB12" i="6" s="1"/>
  <c r="DK12" i="6"/>
  <c r="C28" i="6"/>
  <c r="C29" i="6" s="1"/>
  <c r="C30" i="6" s="1"/>
  <c r="C31" i="6" s="1"/>
  <c r="C32" i="6" s="1"/>
  <c r="C33" i="6" s="1"/>
  <c r="C34" i="6" s="1"/>
  <c r="C35" i="6" s="1"/>
  <c r="C36" i="6" s="1"/>
  <c r="BQ12" i="6" l="1"/>
  <c r="GU27" i="6"/>
  <c r="DE37" i="6"/>
  <c r="DE12" i="6" s="1"/>
  <c r="F8" i="7" s="1"/>
  <c r="F10" i="7" s="1"/>
  <c r="GU24" i="6"/>
  <c r="GB37" i="6"/>
  <c r="GS37" i="6" s="1"/>
  <c r="FE37" i="6"/>
  <c r="FE12" i="6" s="1"/>
  <c r="AT12" i="6"/>
  <c r="F10" i="2"/>
  <c r="GU23" i="6"/>
  <c r="GB12" i="6" l="1"/>
  <c r="FV37" i="6"/>
  <c r="FV12" i="6" s="1"/>
  <c r="GS12" i="6"/>
  <c r="GU37" i="6" l="1"/>
</calcChain>
</file>

<file path=xl/sharedStrings.xml><?xml version="1.0" encoding="utf-8"?>
<sst xmlns="http://schemas.openxmlformats.org/spreadsheetml/2006/main" count="278" uniqueCount="117">
  <si>
    <t>PLANILLA DE COTIZACIÓN | INSTRUCTIVO</t>
  </si>
  <si>
    <t>La Contratista deberá completar información únicamente en la hoja TARIFARIO</t>
  </si>
  <si>
    <t>1. Completar Razón Social de la Contratista</t>
  </si>
  <si>
    <t>Area</t>
  </si>
  <si>
    <t>Hokchi &amp; Bloque 31</t>
  </si>
  <si>
    <t>Contratista</t>
  </si>
  <si>
    <t>2. Llenado del Tarifario</t>
  </si>
  <si>
    <t>A continuación se detallan los campos a ser completados por la Contratista. Los mismos están establecidas entre las columnas I y Q:</t>
  </si>
  <si>
    <r>
      <rPr>
        <b/>
        <sz val="11"/>
        <color theme="1"/>
        <rFont val="Calibri"/>
        <family val="2"/>
        <scheme val="minor"/>
      </rPr>
      <t>a.</t>
    </r>
    <r>
      <rPr>
        <sz val="11"/>
        <color theme="1"/>
        <rFont val="Calibri"/>
        <family val="2"/>
        <scheme val="minor"/>
      </rPr>
      <t xml:space="preserve"> En este documento se asentarán los precios unitarios en dólares estadounidenses que oferta el licitante para cada uno de </t>
    </r>
  </si>
  <si>
    <t xml:space="preserve"> los conceptos de trabajo, debiendo contener el cien por ciento de los conceptos solicitados por LA EMPRESA.</t>
  </si>
  <si>
    <r>
      <rPr>
        <b/>
        <sz val="11"/>
        <color theme="1"/>
        <rFont val="Calibri"/>
        <family val="2"/>
        <scheme val="minor"/>
      </rPr>
      <t>b.</t>
    </r>
    <r>
      <rPr>
        <sz val="11"/>
        <color theme="1"/>
        <rFont val="Calibri"/>
        <family val="2"/>
        <scheme val="minor"/>
      </rPr>
      <t xml:space="preserve"> Las columnas [1], [2] y [3.1] deben respetarse lo señalado por LA EMPRESA</t>
    </r>
  </si>
  <si>
    <t xml:space="preserve">NOTA: Los precios unitarios propuestos en la columnas [3.2] no podrán ser modificados o corregidos, ni sujetos a subsanación. </t>
  </si>
  <si>
    <t>3. Estructura del Tarifario</t>
  </si>
  <si>
    <t>El presente Tarifario se encuentra estructurado en 19 items que componen la Jack Up, descriptos en la columna [1].</t>
  </si>
  <si>
    <t>Se deberá respetar la cantidad de items cotizados, sin incorporar ni eliminar item alguno.</t>
  </si>
  <si>
    <t>4. Cantidades Utilizadas</t>
  </si>
  <si>
    <r>
      <t xml:space="preserve">Entre las columnas V y EB se incluyen los detalles de </t>
    </r>
    <r>
      <rPr>
        <b/>
        <i/>
        <sz val="11"/>
        <color theme="1"/>
        <rFont val="Calibri"/>
        <family val="2"/>
        <scheme val="minor"/>
      </rPr>
      <t xml:space="preserve">Profundidades (metros) y Duración (días) </t>
    </r>
    <r>
      <rPr>
        <sz val="11"/>
        <color theme="1"/>
        <rFont val="Calibri"/>
        <family val="2"/>
        <scheme val="minor"/>
      </rPr>
      <t>de los Pozos del bloque Hokchi</t>
    </r>
  </si>
  <si>
    <t>con sus cantidades.</t>
  </si>
  <si>
    <t>6. Valor de Contrato</t>
  </si>
  <si>
    <t>En las hojas VALOR CONTRATO se muestra un resumen por pozo y el valor de contrato teniendo en cuenta los  pozos a construirse</t>
  </si>
  <si>
    <t>y los costos cotizados.</t>
  </si>
  <si>
    <t>AUXILIARES</t>
  </si>
  <si>
    <t>PLANILLA DE COTIZACIÓN | ENCABEZADO</t>
  </si>
  <si>
    <t>POZO | Total | CANTIDADES Y MONTOS</t>
  </si>
  <si>
    <t>TOTAL HOKCHI</t>
  </si>
  <si>
    <t>TOTAL BLOQUE 31</t>
  </si>
  <si>
    <t>Total dias</t>
  </si>
  <si>
    <t>Fase</t>
  </si>
  <si>
    <t>Mobilization &amp; Preparation</t>
  </si>
  <si>
    <t>Drill 36" hole section</t>
  </si>
  <si>
    <t>Run and set  30" casing</t>
  </si>
  <si>
    <t>Drill 17-1/2" hole section</t>
  </si>
  <si>
    <t>Run and set 13-3/8" casing</t>
  </si>
  <si>
    <t>Drill 12-1/4" hole section</t>
  </si>
  <si>
    <t>Run and set 9-5/8" casing</t>
  </si>
  <si>
    <t>Drill 8-1/2" hole section</t>
  </si>
  <si>
    <t>Open Hole Logs</t>
  </si>
  <si>
    <t>Run and set 7" LN</t>
  </si>
  <si>
    <t>Workover</t>
  </si>
  <si>
    <t>Abandon</t>
  </si>
  <si>
    <t>Total</t>
  </si>
  <si>
    <t>DST</t>
  </si>
  <si>
    <t>Mobilization</t>
  </si>
  <si>
    <t>% Bloque 31</t>
  </si>
  <si>
    <t>[3] Tarifa Operativa</t>
  </si>
  <si>
    <t>Profundidad [mMD]</t>
  </si>
  <si>
    <t>[3.1] Unidad de</t>
  </si>
  <si>
    <t>[3.2]</t>
  </si>
  <si>
    <t>Avance [MD]</t>
  </si>
  <si>
    <t>Bloque Hokchi</t>
  </si>
  <si>
    <t>Sub-Total</t>
  </si>
  <si>
    <t>Títulos &amp;</t>
  </si>
  <si>
    <t>Celda</t>
  </si>
  <si>
    <t>[1] Código</t>
  </si>
  <si>
    <t>[2] Descripción</t>
  </si>
  <si>
    <t>Medida</t>
  </si>
  <si>
    <t>US$</t>
  </si>
  <si>
    <t>Duración [días]</t>
  </si>
  <si>
    <t>Secciones</t>
  </si>
  <si>
    <t>IDs</t>
  </si>
  <si>
    <t>Cantidad</t>
  </si>
  <si>
    <t>Total [US$]</t>
  </si>
  <si>
    <t>TABLA N°1 - ANEXO PRECIOS</t>
  </si>
  <si>
    <t/>
  </si>
  <si>
    <t>TARIFA HORA “ A” (THA)</t>
  </si>
  <si>
    <t>Hora</t>
  </si>
  <si>
    <t>TARIFA HORA “B” (THB)</t>
  </si>
  <si>
    <t>TARIFA HORA PERFORMANCE REDUCIDA (THPR)</t>
  </si>
  <si>
    <t>TARIFA HORA FUERZA MAYOR (TFM)</t>
  </si>
  <si>
    <t>TARIFA REDUCIDA DE REPERFORACIÓN (TRR)</t>
  </si>
  <si>
    <t>TARIFA MOVILIZACIÓN</t>
  </si>
  <si>
    <t>Lump Sum</t>
  </si>
  <si>
    <t>TARIFA DESMOVILIZACIÓN</t>
  </si>
  <si>
    <t>TARIFA MOVILIZACIÓN EN UN MISMO TEMPLATE</t>
  </si>
  <si>
    <t>TARIFA DE MOVILIZACION ENTRE LOCACIONES EN EL MISMO BLOQUE</t>
  </si>
  <si>
    <t xml:space="preserve">TARIFA DE MOVILIZACION ENTRE LOCACIONES -DIFERENTE BLOQUE </t>
  </si>
  <si>
    <t>SERVICIO DE ALOJAMIENTO, LIMPIEZA, LAVANDERÍA Y ALIMENTACIÓN</t>
  </si>
  <si>
    <t>Persona/Día</t>
  </si>
  <si>
    <t>RENTA DE CANASTOS (CCU) - CARGO CONTAINER 20FT</t>
  </si>
  <si>
    <t>CCU/Día</t>
  </si>
  <si>
    <t>HELICOPTERO MEDEVAC</t>
  </si>
  <si>
    <t>HELICOPTERO EC-135 5 PAX</t>
  </si>
  <si>
    <t>HELICOPTERO BK-117C1 6 PAX</t>
  </si>
  <si>
    <t>HELICOPTERO EC-145  (BK-117C2) 6-9 PAX</t>
  </si>
  <si>
    <t>HELICOPTERO EC-155 12 PAX</t>
  </si>
  <si>
    <t>HELICOPTERO AGUSTA AW-139 12 PAX</t>
  </si>
  <si>
    <t>HELICOPTERO H175 16 PAX</t>
  </si>
  <si>
    <t>Lugar y Fecha</t>
  </si>
  <si>
    <t>de</t>
  </si>
  <si>
    <t>Nombre o Razón Social</t>
  </si>
  <si>
    <t>Nombre y firma del representante legal</t>
  </si>
  <si>
    <t>(O común en caso de proposiciones conjuntas)</t>
  </si>
  <si>
    <t>VALOR DEL CONTRATO HOKCHI</t>
  </si>
  <si>
    <t>Costos expresados en Dólares Estadounidenses</t>
  </si>
  <si>
    <t xml:space="preserve">Nombre del bloque </t>
  </si>
  <si>
    <t>Dias de operación</t>
  </si>
  <si>
    <t>% de dias de campaña</t>
  </si>
  <si>
    <t>Hokchi</t>
  </si>
  <si>
    <t>Bloque 31</t>
  </si>
  <si>
    <t>Pozo</t>
  </si>
  <si>
    <t>[US$]</t>
  </si>
  <si>
    <t>Workover #1</t>
  </si>
  <si>
    <t>Workover #2</t>
  </si>
  <si>
    <t>Total Pozos</t>
  </si>
  <si>
    <t>VALOR DEL CONTRATO BLOQUE 31</t>
  </si>
  <si>
    <t>Exploratorio  # 1</t>
  </si>
  <si>
    <t>Exploratorio  # 2</t>
  </si>
  <si>
    <t>Comentario a la Licitación:</t>
  </si>
  <si>
    <t>- Tornillo sin fin: valor de mercado + 48 THA</t>
  </si>
  <si>
    <t>- Centrífugas: valor de mercado + 10 THA</t>
  </si>
  <si>
    <t>- Mud Cleaner: valor de mercado + 24 THA</t>
  </si>
  <si>
    <t>- Drill Pipe: valor de mercado + 24 THA</t>
  </si>
  <si>
    <t>- Unidad de Cementación: valor de mercado + 48 THA</t>
  </si>
  <si>
    <t>- Barcos + Mesotech: valor de mercado remolcadores + 48 THA</t>
  </si>
  <si>
    <t>En caso que el Licitante cumpla con lo solicitado por pliego, no será adicionado ningún concepto. Los valores de THA estimados serán utilizados solamente con fines comparativos, cuantificando el impacto de la provisión parcial del servicio.</t>
  </si>
  <si>
    <t>*NOTA: aplican los comentarios incluidos en el punto 6 "Valor Contrato" de la hoja "INSTRUCCIONES"</t>
  </si>
  <si>
    <t>En el caso de que el equipo ofrecido por el Licitante no cumpla con todos los requisitos solicitados por pliego, para la evaluación económica de las propuestas, la Convocante adicionará al VALOR CONTRATO los siguientes montos y según corresponda: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</si>
</sst>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
    <numFmt numFmtId="165" formatCode="#,##0.0"/>
    <numFmt numFmtId="166" formatCode="#,##0.00_ ;\-#,##0.00\ "/>
    <numFmt numFmtId="167" formatCode="&quot;$&quot;\ #,##0.00;[Red]&quot;$&quot;\ \-#,##0.00"/>
    <numFmt numFmtId="168" formatCode="_-[$$-409]* #,##0.00_ ;_-[$$-409]* \-#,##0.00\ ;_-[$$-409]* &quot;-&quot;??_ ;_-@_ "/>
    <numFmt numFmtId="169" formatCode="#,##0.000"/>
  </numFmts>
  <fonts count="13"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0"/>
      <name val="Arial"/>
      <family val="2"/>
    </font>
    <font>
      <sz val="11"/>
      <name val="Calibri"/>
      <family val="2"/>
      <scheme val="minor"/>
    </font>
    <font>
      <b/>
      <u/>
      <sz val="11"/>
      <color theme="1"/>
      <name val="Calibri"/>
      <family val="2"/>
      <scheme val="minor"/>
    </font>
    <font>
      <b/>
      <sz val="16"/>
      <color theme="1"/>
      <name val="Calibri"/>
      <family val="2"/>
      <scheme val="minor"/>
    </font>
    <font>
      <b/>
      <sz val="11"/>
      <name val="Calibri"/>
      <family val="2"/>
      <scheme val="minor"/>
    </font>
    <font>
      <i/>
      <sz val="11"/>
      <name val="Calibri"/>
      <family val="2"/>
      <scheme val="minor"/>
    </font>
    <font>
      <b/>
      <i/>
      <sz val="11"/>
      <color theme="1"/>
      <name val="Calibri"/>
      <family val="2"/>
      <scheme val="minor"/>
    </font>
    <font>
      <sz val="8"/>
      <name val="Calibri"/>
      <family val="2"/>
      <scheme val="minor"/>
    </font>
    <font>
      <b/>
      <u/>
      <sz val="11"/>
      <color rgb="FFC00000"/>
      <name val="Calibri"/>
      <family val="2"/>
      <scheme val="minor"/>
    </font>
  </fonts>
  <fills count="7">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theme="4" tint="0.59999389629810485"/>
        <bgColor indexed="64"/>
      </patternFill>
    </fill>
    <fill>
      <patternFill patternType="solid">
        <fgColor theme="4" tint="-0.499984740745262"/>
        <bgColor indexed="64"/>
      </patternFill>
    </fill>
    <fill>
      <patternFill patternType="solid">
        <fgColor theme="4" tint="0.79998168889431442"/>
        <bgColor indexed="64"/>
      </patternFill>
    </fill>
  </fills>
  <borders count="76">
    <border>
      <left/>
      <right/>
      <top/>
      <bottom/>
      <diagonal/>
    </border>
    <border>
      <left style="thin">
        <color theme="1" tint="0.499984740745262"/>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hair">
        <color theme="1" tint="0.499984740745262"/>
      </right>
      <top style="thin">
        <color theme="1" tint="0.499984740745262"/>
      </top>
      <bottom/>
      <diagonal/>
    </border>
    <border>
      <left style="hair">
        <color theme="1" tint="0.499984740745262"/>
      </left>
      <right style="hair">
        <color theme="1" tint="0.499984740745262"/>
      </right>
      <top style="thin">
        <color theme="1" tint="0.499984740745262"/>
      </top>
      <bottom/>
      <diagonal/>
    </border>
    <border>
      <left style="hair">
        <color theme="1" tint="0.499984740745262"/>
      </left>
      <right/>
      <top style="thin">
        <color theme="1" tint="0.499984740745262"/>
      </top>
      <bottom/>
      <diagonal/>
    </border>
    <border>
      <left style="thin">
        <color theme="1" tint="0.499984740745262"/>
      </left>
      <right style="thin">
        <color theme="1" tint="0.499984740745262"/>
      </right>
      <top/>
      <bottom/>
      <diagonal/>
    </border>
    <border>
      <left style="thin">
        <color theme="1" tint="0.499984740745262"/>
      </left>
      <right style="hair">
        <color theme="1" tint="0.499984740745262"/>
      </right>
      <top/>
      <bottom/>
      <diagonal/>
    </border>
    <border>
      <left style="hair">
        <color theme="1" tint="0.499984740745262"/>
      </left>
      <right style="hair">
        <color theme="1" tint="0.499984740745262"/>
      </right>
      <top/>
      <bottom/>
      <diagonal/>
    </border>
    <border>
      <left style="hair">
        <color theme="1" tint="0.499984740745262"/>
      </left>
      <right/>
      <top/>
      <bottom/>
      <diagonal/>
    </border>
    <border>
      <left style="thin">
        <color theme="1" tint="0.499984740745262"/>
      </left>
      <right style="thin">
        <color theme="1" tint="0.499984740745262"/>
      </right>
      <top/>
      <bottom style="hair">
        <color theme="1" tint="0.499984740745262"/>
      </bottom>
      <diagonal/>
    </border>
    <border>
      <left style="hair">
        <color theme="1" tint="0.499984740745262"/>
      </left>
      <right style="hair">
        <color theme="1" tint="0.499984740745262"/>
      </right>
      <top/>
      <bottom style="hair">
        <color theme="1" tint="0.499984740745262"/>
      </bottom>
      <diagonal/>
    </border>
    <border>
      <left style="hair">
        <color theme="1" tint="0.499984740745262"/>
      </left>
      <right/>
      <top/>
      <bottom style="hair">
        <color theme="1" tint="0.499984740745262"/>
      </bottom>
      <diagonal/>
    </border>
    <border>
      <left/>
      <right/>
      <top/>
      <bottom style="thin">
        <color theme="1" tint="0.499984740745262"/>
      </bottom>
      <diagonal/>
    </border>
    <border>
      <left/>
      <right style="thick">
        <color theme="0"/>
      </right>
      <top/>
      <bottom style="thin">
        <color theme="1" tint="0.499984740745262"/>
      </bottom>
      <diagonal/>
    </border>
    <border>
      <left style="thin">
        <color theme="1" tint="0.499984740745262"/>
      </left>
      <right style="thin">
        <color theme="1" tint="0.499984740745262"/>
      </right>
      <top style="hair">
        <color theme="1" tint="0.499984740745262"/>
      </top>
      <bottom style="hair">
        <color theme="1" tint="0.499984740745262"/>
      </bottom>
      <diagonal/>
    </border>
    <border>
      <left style="thin">
        <color theme="1" tint="0.499984740745262"/>
      </left>
      <right style="hair">
        <color theme="1" tint="0.499984740745262"/>
      </right>
      <top style="hair">
        <color theme="1" tint="0.499984740745262"/>
      </top>
      <bottom style="hair">
        <color theme="1" tint="0.499984740745262"/>
      </bottom>
      <diagonal/>
    </border>
    <border>
      <left style="hair">
        <color theme="1" tint="0.499984740745262"/>
      </left>
      <right style="hair">
        <color theme="1" tint="0.499984740745262"/>
      </right>
      <top style="hair">
        <color theme="1" tint="0.499984740745262"/>
      </top>
      <bottom style="hair">
        <color theme="1" tint="0.499984740745262"/>
      </bottom>
      <diagonal/>
    </border>
    <border>
      <left style="hair">
        <color theme="1" tint="0.499984740745262"/>
      </left>
      <right/>
      <top style="hair">
        <color theme="1" tint="0.499984740745262"/>
      </top>
      <bottom style="hair">
        <color theme="1" tint="0.499984740745262"/>
      </bottom>
      <diagonal/>
    </border>
    <border>
      <left style="thick">
        <color theme="0"/>
      </left>
      <right/>
      <top/>
      <bottom style="thin">
        <color theme="1" tint="0.499984740745262"/>
      </bottom>
      <diagonal/>
    </border>
    <border>
      <left style="thin">
        <color theme="1" tint="0.499984740745262"/>
      </left>
      <right style="thin">
        <color theme="1" tint="0.499984740745262"/>
      </right>
      <top style="hair">
        <color theme="1" tint="0.499984740745262"/>
      </top>
      <bottom style="thin">
        <color theme="1" tint="0.499984740745262"/>
      </bottom>
      <diagonal/>
    </border>
    <border>
      <left style="thin">
        <color theme="1" tint="0.499984740745262"/>
      </left>
      <right style="hair">
        <color theme="1" tint="0.499984740745262"/>
      </right>
      <top style="hair">
        <color theme="1" tint="0.499984740745262"/>
      </top>
      <bottom style="thin">
        <color theme="1" tint="0.499984740745262"/>
      </bottom>
      <diagonal/>
    </border>
    <border>
      <left style="hair">
        <color theme="1" tint="0.499984740745262"/>
      </left>
      <right style="hair">
        <color theme="1" tint="0.499984740745262"/>
      </right>
      <top style="hair">
        <color theme="1" tint="0.499984740745262"/>
      </top>
      <bottom style="thin">
        <color theme="1" tint="0.499984740745262"/>
      </bottom>
      <diagonal/>
    </border>
    <border>
      <left style="hair">
        <color theme="1" tint="0.499984740745262"/>
      </left>
      <right/>
      <top style="hair">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bottom/>
      <diagonal/>
    </border>
    <border>
      <left style="thin">
        <color theme="1" tint="0.499984740745262"/>
      </left>
      <right style="hair">
        <color theme="1" tint="0.499984740745262"/>
      </right>
      <top style="thin">
        <color theme="1" tint="0.499984740745262"/>
      </top>
      <bottom style="thin">
        <color theme="1" tint="0.499984740745262"/>
      </bottom>
      <diagonal/>
    </border>
    <border>
      <left style="hair">
        <color theme="1" tint="0.499984740745262"/>
      </left>
      <right style="hair">
        <color theme="1" tint="0.499984740745262"/>
      </right>
      <top style="thin">
        <color theme="1" tint="0.499984740745262"/>
      </top>
      <bottom style="thin">
        <color theme="1" tint="0.499984740745262"/>
      </bottom>
      <diagonal/>
    </border>
    <border>
      <left style="hair">
        <color theme="1" tint="0.499984740745262"/>
      </left>
      <right/>
      <top style="thin">
        <color theme="1" tint="0.499984740745262"/>
      </top>
      <bottom style="thin">
        <color theme="1" tint="0.499984740745262"/>
      </bottom>
      <diagonal/>
    </border>
    <border>
      <left style="thin">
        <color theme="1" tint="0.499984740745262"/>
      </left>
      <right style="hair">
        <color theme="1" tint="0.499984740745262"/>
      </right>
      <top style="thin">
        <color theme="1" tint="0.499984740745262"/>
      </top>
      <bottom style="hair">
        <color theme="1" tint="0.499984740745262"/>
      </bottom>
      <diagonal/>
    </border>
    <border>
      <left style="hair">
        <color theme="1" tint="0.499984740745262"/>
      </left>
      <right style="hair">
        <color theme="1" tint="0.499984740745262"/>
      </right>
      <top style="thin">
        <color theme="1" tint="0.499984740745262"/>
      </top>
      <bottom style="hair">
        <color theme="1" tint="0.499984740745262"/>
      </bottom>
      <diagonal/>
    </border>
    <border>
      <left style="thin">
        <color theme="1" tint="0.499984740745262"/>
      </left>
      <right style="thin">
        <color theme="1" tint="0.499984740745262"/>
      </right>
      <top style="thin">
        <color theme="1" tint="0.499984740745262"/>
      </top>
      <bottom style="hair">
        <color theme="1" tint="0.499984740745262"/>
      </bottom>
      <diagonal/>
    </border>
    <border>
      <left style="hair">
        <color theme="1" tint="0.499984740745262"/>
      </left>
      <right/>
      <top style="thin">
        <color theme="1" tint="0.499984740745262"/>
      </top>
      <bottom style="hair">
        <color theme="1" tint="0.499984740745262"/>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right/>
      <top/>
      <bottom style="thin">
        <color auto="1"/>
      </bottom>
      <diagonal/>
    </border>
    <border>
      <left/>
      <right style="thin">
        <color theme="1" tint="0.499984740745262"/>
      </right>
      <top/>
      <bottom style="thin">
        <color indexed="64"/>
      </bottom>
      <diagonal/>
    </border>
    <border>
      <left/>
      <right style="thin">
        <color theme="1" tint="0.499984740745262"/>
      </right>
      <top/>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
      <left/>
      <right/>
      <top/>
      <bottom style="medium">
        <color indexed="64"/>
      </bottom>
      <diagonal/>
    </border>
    <border>
      <left/>
      <right/>
      <top/>
      <bottom style="double">
        <color indexed="64"/>
      </bottom>
      <diagonal/>
    </border>
    <border>
      <left style="thin">
        <color theme="1" tint="0.499984740745262"/>
      </left>
      <right/>
      <top/>
      <bottom style="hair">
        <color theme="1" tint="0.499984740745262"/>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style="thin">
        <color theme="0" tint="-0.24994659260841701"/>
      </left>
      <right/>
      <top/>
      <bottom style="thin">
        <color theme="0" tint="-0.24994659260841701"/>
      </bottom>
      <diagonal/>
    </border>
    <border>
      <left/>
      <right style="thin">
        <color theme="0" tint="-0.24994659260841701"/>
      </right>
      <top/>
      <bottom style="thin">
        <color theme="0" tint="-0.24994659260841701"/>
      </bottom>
      <diagonal/>
    </border>
    <border>
      <left style="thin">
        <color theme="1" tint="0.499984740745262"/>
      </left>
      <right/>
      <top style="hair">
        <color theme="1" tint="0.499984740745262"/>
      </top>
      <bottom style="hair">
        <color theme="1" tint="0.499984740745262"/>
      </bottom>
      <diagonal/>
    </border>
    <border>
      <left style="thin">
        <color theme="1" tint="0.499984740745262"/>
      </left>
      <right/>
      <top style="hair">
        <color theme="1" tint="0.499984740745262"/>
      </top>
      <bottom style="thin">
        <color theme="1" tint="0.499984740745262"/>
      </bottom>
      <diagonal/>
    </border>
    <border>
      <left/>
      <right style="thin">
        <color theme="1" tint="0.499984740745262"/>
      </right>
      <top style="hair">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indexed="64"/>
      </left>
      <right style="hair">
        <color theme="1" tint="0.499984740745262"/>
      </right>
      <top style="thin">
        <color indexed="64"/>
      </top>
      <bottom style="hair">
        <color theme="1" tint="0.499984740745262"/>
      </bottom>
      <diagonal/>
    </border>
    <border>
      <left style="hair">
        <color theme="1" tint="0.499984740745262"/>
      </left>
      <right style="hair">
        <color theme="1" tint="0.499984740745262"/>
      </right>
      <top style="thin">
        <color indexed="64"/>
      </top>
      <bottom style="hair">
        <color theme="1" tint="0.499984740745262"/>
      </bottom>
      <diagonal/>
    </border>
    <border>
      <left style="hair">
        <color theme="1" tint="0.499984740745262"/>
      </left>
      <right style="thin">
        <color indexed="64"/>
      </right>
      <top style="thin">
        <color indexed="64"/>
      </top>
      <bottom style="hair">
        <color theme="1" tint="0.499984740745262"/>
      </bottom>
      <diagonal/>
    </border>
    <border>
      <left style="thin">
        <color indexed="64"/>
      </left>
      <right style="hair">
        <color theme="1" tint="0.499984740745262"/>
      </right>
      <top style="hair">
        <color theme="1" tint="0.499984740745262"/>
      </top>
      <bottom style="hair">
        <color theme="1" tint="0.499984740745262"/>
      </bottom>
      <diagonal/>
    </border>
    <border>
      <left style="hair">
        <color theme="1" tint="0.499984740745262"/>
      </left>
      <right style="thin">
        <color indexed="64"/>
      </right>
      <top style="hair">
        <color theme="1" tint="0.499984740745262"/>
      </top>
      <bottom style="hair">
        <color theme="1" tint="0.499984740745262"/>
      </bottom>
      <diagonal/>
    </border>
    <border>
      <left style="thin">
        <color indexed="64"/>
      </left>
      <right style="hair">
        <color theme="1" tint="0.499984740745262"/>
      </right>
      <top style="hair">
        <color theme="1" tint="0.499984740745262"/>
      </top>
      <bottom style="thin">
        <color indexed="64"/>
      </bottom>
      <diagonal/>
    </border>
    <border>
      <left style="hair">
        <color theme="1" tint="0.499984740745262"/>
      </left>
      <right style="hair">
        <color theme="1" tint="0.499984740745262"/>
      </right>
      <top style="hair">
        <color theme="1" tint="0.499984740745262"/>
      </top>
      <bottom style="thin">
        <color indexed="64"/>
      </bottom>
      <diagonal/>
    </border>
    <border>
      <left/>
      <right style="thin">
        <color theme="1" tint="0.499984740745262"/>
      </right>
      <top style="thin">
        <color theme="1" tint="0.499984740745262"/>
      </top>
      <bottom style="hair">
        <color theme="1" tint="0.499984740745262"/>
      </bottom>
      <diagonal/>
    </border>
    <border>
      <left/>
      <right style="thin">
        <color theme="1" tint="0.499984740745262"/>
      </right>
      <top style="hair">
        <color theme="1" tint="0.499984740745262"/>
      </top>
      <bottom style="hair">
        <color theme="1" tint="0.499984740745262"/>
      </bottom>
      <diagonal/>
    </border>
    <border>
      <left/>
      <right style="thin">
        <color indexed="64"/>
      </right>
      <top style="thin">
        <color indexed="64"/>
      </top>
      <bottom style="hair">
        <color theme="1" tint="0.499984740745262"/>
      </bottom>
      <diagonal/>
    </border>
    <border>
      <left style="hair">
        <color theme="1" tint="0.499984740745262"/>
      </left>
      <right/>
      <top style="hair">
        <color theme="1" tint="0.499984740745262"/>
      </top>
      <bottom style="thin">
        <color indexed="64"/>
      </bottom>
      <diagonal/>
    </border>
    <border>
      <left style="hair">
        <color theme="1" tint="0.499984740745262"/>
      </left>
      <right style="thin">
        <color indexed="64"/>
      </right>
      <top style="hair">
        <color theme="1" tint="0.499984740745262"/>
      </top>
      <bottom style="thin">
        <color indexed="64"/>
      </bottom>
      <diagonal/>
    </border>
    <border>
      <left/>
      <right style="thin">
        <color theme="1" tint="0.499984740745262"/>
      </right>
      <top/>
      <bottom style="hair">
        <color theme="1" tint="0.499984740745262"/>
      </bottom>
      <diagonal/>
    </border>
    <border>
      <left style="thin">
        <color indexed="64"/>
      </left>
      <right style="hair">
        <color theme="1" tint="0.499984740745262"/>
      </right>
      <top style="thin">
        <color indexed="64"/>
      </top>
      <bottom/>
      <diagonal/>
    </border>
    <border>
      <left style="hair">
        <color theme="1" tint="0.499984740745262"/>
      </left>
      <right style="hair">
        <color theme="1" tint="0.499984740745262"/>
      </right>
      <top style="thin">
        <color indexed="64"/>
      </top>
      <bottom/>
      <diagonal/>
    </border>
    <border>
      <left style="hair">
        <color theme="1" tint="0.499984740745262"/>
      </left>
      <right/>
      <top style="thin">
        <color indexed="64"/>
      </top>
      <bottom/>
      <diagonal/>
    </border>
    <border>
      <left style="hair">
        <color theme="1" tint="0.499984740745262"/>
      </left>
      <right style="thin">
        <color indexed="64"/>
      </right>
      <top style="thin">
        <color indexed="64"/>
      </top>
      <bottom/>
      <diagonal/>
    </border>
    <border>
      <left style="thin">
        <color indexed="64"/>
      </left>
      <right style="hair">
        <color theme="1" tint="0.499984740745262"/>
      </right>
      <top/>
      <bottom/>
      <diagonal/>
    </border>
    <border>
      <left style="hair">
        <color theme="1" tint="0.499984740745262"/>
      </left>
      <right style="thin">
        <color indexed="64"/>
      </right>
      <top/>
      <bottom/>
      <diagonal/>
    </border>
    <border>
      <left style="thin">
        <color indexed="64"/>
      </left>
      <right/>
      <top/>
      <bottom style="hair">
        <color theme="1" tint="0.499984740745262"/>
      </bottom>
      <diagonal/>
    </border>
    <border>
      <left style="hair">
        <color theme="1" tint="0.499984740745262"/>
      </left>
      <right style="thin">
        <color indexed="64"/>
      </right>
      <top/>
      <bottom style="hair">
        <color theme="1" tint="0.499984740745262"/>
      </bottom>
      <diagonal/>
    </border>
  </borders>
  <cellStyleXfs count="3">
    <xf numFmtId="0" fontId="0" fillId="0" borderId="0"/>
    <xf numFmtId="0" fontId="4" fillId="0" borderId="0"/>
    <xf numFmtId="9" fontId="1" fillId="0" borderId="0" applyFont="0" applyFill="0" applyBorder="0" applyAlignment="0" applyProtection="0"/>
  </cellStyleXfs>
  <cellXfs count="196">
    <xf numFmtId="0" fontId="0" fillId="0" borderId="0" xfId="0"/>
    <xf numFmtId="0" fontId="2" fillId="2" borderId="0" xfId="1" applyFont="1" applyFill="1"/>
    <xf numFmtId="0" fontId="5" fillId="3" borderId="0" xfId="1" applyFont="1" applyFill="1"/>
    <xf numFmtId="0" fontId="5" fillId="2" borderId="0" xfId="1" applyFont="1" applyFill="1"/>
    <xf numFmtId="0" fontId="5" fillId="0" borderId="0" xfId="0" applyFont="1"/>
    <xf numFmtId="0" fontId="5" fillId="2" borderId="0" xfId="0" applyFont="1" applyFill="1"/>
    <xf numFmtId="0" fontId="5" fillId="2" borderId="0" xfId="0" applyFont="1" applyFill="1" applyAlignment="1">
      <alignment vertical="center"/>
    </xf>
    <xf numFmtId="0" fontId="5" fillId="0" borderId="19" xfId="0" applyFont="1" applyBorder="1"/>
    <xf numFmtId="0" fontId="0" fillId="0" borderId="19" xfId="0" applyBorder="1"/>
    <xf numFmtId="0" fontId="5" fillId="5" borderId="0" xfId="0" applyFont="1" applyFill="1"/>
    <xf numFmtId="0" fontId="2" fillId="5" borderId="0" xfId="1" applyFont="1" applyFill="1"/>
    <xf numFmtId="0" fontId="0" fillId="2" borderId="0" xfId="0" applyFill="1"/>
    <xf numFmtId="0" fontId="0" fillId="3" borderId="0" xfId="0" applyFill="1"/>
    <xf numFmtId="0" fontId="2" fillId="3" borderId="0" xfId="1" applyFont="1" applyFill="1"/>
    <xf numFmtId="0" fontId="3" fillId="3" borderId="38" xfId="0" applyFont="1" applyFill="1" applyBorder="1"/>
    <xf numFmtId="0" fontId="0" fillId="3" borderId="38" xfId="0" applyFill="1" applyBorder="1"/>
    <xf numFmtId="0" fontId="0" fillId="3" borderId="0" xfId="0" applyFill="1" applyAlignment="1">
      <alignment horizontal="left" indent="1"/>
    </xf>
    <xf numFmtId="0" fontId="5" fillId="3" borderId="0" xfId="0" applyFont="1" applyFill="1" applyAlignment="1">
      <alignment horizontal="centerContinuous" wrapText="1"/>
    </xf>
    <xf numFmtId="0" fontId="0" fillId="3" borderId="0" xfId="0" applyFill="1" applyAlignment="1">
      <alignment horizontal="centerContinuous"/>
    </xf>
    <xf numFmtId="0" fontId="0" fillId="3" borderId="0" xfId="0" applyFill="1" applyAlignment="1">
      <alignment horizontal="centerContinuous" vertical="center" wrapText="1"/>
    </xf>
    <xf numFmtId="167" fontId="5" fillId="3" borderId="0" xfId="0" applyNumberFormat="1" applyFont="1" applyFill="1" applyAlignment="1">
      <alignment horizontal="centerContinuous" vertical="center" wrapText="1"/>
    </xf>
    <xf numFmtId="0" fontId="3" fillId="3" borderId="0" xfId="0" applyFont="1" applyFill="1" applyAlignment="1">
      <alignment horizontal="left" indent="1"/>
    </xf>
    <xf numFmtId="0" fontId="5" fillId="3" borderId="0" xfId="0" applyFont="1" applyFill="1"/>
    <xf numFmtId="0" fontId="5" fillId="3" borderId="0" xfId="0" applyFont="1" applyFill="1" applyAlignment="1">
      <alignment vertical="center"/>
    </xf>
    <xf numFmtId="0" fontId="0" fillId="3" borderId="0" xfId="0" applyFill="1" applyAlignment="1">
      <alignment vertical="center"/>
    </xf>
    <xf numFmtId="0" fontId="0" fillId="3" borderId="19" xfId="0" applyFill="1" applyBorder="1"/>
    <xf numFmtId="0" fontId="5" fillId="3" borderId="19" xfId="0" applyFont="1" applyFill="1" applyBorder="1"/>
    <xf numFmtId="0" fontId="3" fillId="3" borderId="0" xfId="0" applyFont="1" applyFill="1" applyAlignment="1">
      <alignment horizontal="justify"/>
    </xf>
    <xf numFmtId="0" fontId="6" fillId="3" borderId="0" xfId="0" applyFont="1" applyFill="1" applyAlignment="1">
      <alignment horizontal="justify"/>
    </xf>
    <xf numFmtId="0" fontId="5" fillId="3" borderId="0" xfId="0" applyFont="1" applyFill="1" applyAlignment="1">
      <alignment horizontal="left"/>
    </xf>
    <xf numFmtId="0" fontId="0" fillId="3" borderId="1" xfId="0" applyFill="1" applyBorder="1"/>
    <xf numFmtId="0" fontId="0" fillId="3" borderId="2" xfId="0" applyFill="1" applyBorder="1"/>
    <xf numFmtId="0" fontId="3" fillId="3" borderId="1" xfId="0" applyFont="1" applyFill="1" applyBorder="1"/>
    <xf numFmtId="0" fontId="3" fillId="3" borderId="3" xfId="0" applyFont="1" applyFill="1" applyBorder="1"/>
    <xf numFmtId="0" fontId="3" fillId="3" borderId="2" xfId="0" applyFont="1" applyFill="1" applyBorder="1"/>
    <xf numFmtId="0" fontId="8" fillId="3" borderId="0" xfId="0" applyFont="1" applyFill="1"/>
    <xf numFmtId="0" fontId="8" fillId="3" borderId="15" xfId="0" applyFont="1" applyFill="1" applyBorder="1" applyAlignment="1">
      <alignment horizontal="centerContinuous"/>
    </xf>
    <xf numFmtId="0" fontId="8" fillId="3" borderId="16" xfId="0" applyFont="1" applyFill="1" applyBorder="1" applyAlignment="1">
      <alignment horizontal="centerContinuous"/>
    </xf>
    <xf numFmtId="0" fontId="8" fillId="3" borderId="0" xfId="0" applyFont="1" applyFill="1" applyAlignment="1">
      <alignment horizontal="center"/>
    </xf>
    <xf numFmtId="0" fontId="8" fillId="3" borderId="21" xfId="0" applyFont="1" applyFill="1" applyBorder="1" applyAlignment="1">
      <alignment horizontal="centerContinuous"/>
    </xf>
    <xf numFmtId="0" fontId="3" fillId="3" borderId="0" xfId="0" applyFont="1" applyFill="1" applyAlignment="1">
      <alignment horizontal="left" vertical="center"/>
    </xf>
    <xf numFmtId="0" fontId="7" fillId="3" borderId="0" xfId="0" applyFont="1" applyFill="1" applyAlignment="1">
      <alignment vertical="center"/>
    </xf>
    <xf numFmtId="0" fontId="3" fillId="3" borderId="0" xfId="0" applyFont="1" applyFill="1" applyAlignment="1">
      <alignment vertical="center"/>
    </xf>
    <xf numFmtId="0" fontId="8" fillId="3" borderId="27" xfId="0" applyFont="1" applyFill="1" applyBorder="1"/>
    <xf numFmtId="3" fontId="8" fillId="3" borderId="26" xfId="0" applyNumberFormat="1" applyFont="1" applyFill="1" applyBorder="1"/>
    <xf numFmtId="0" fontId="5" fillId="3" borderId="35" xfId="0" applyFont="1" applyFill="1" applyBorder="1"/>
    <xf numFmtId="0" fontId="5" fillId="3" borderId="36" xfId="0" applyFont="1" applyFill="1" applyBorder="1"/>
    <xf numFmtId="0" fontId="5" fillId="3" borderId="37" xfId="0" applyFont="1" applyFill="1" applyBorder="1"/>
    <xf numFmtId="0" fontId="0" fillId="3" borderId="27" xfId="0" applyFill="1" applyBorder="1" applyAlignment="1">
      <alignment horizontal="left" vertical="center" indent="1"/>
    </xf>
    <xf numFmtId="0" fontId="5" fillId="3" borderId="0" xfId="0" applyFont="1" applyFill="1" applyAlignment="1">
      <alignment horizontal="center"/>
    </xf>
    <xf numFmtId="0" fontId="1" fillId="3" borderId="27" xfId="0" applyFont="1" applyFill="1" applyBorder="1" applyAlignment="1">
      <alignment horizontal="left" vertical="center" indent="1"/>
    </xf>
    <xf numFmtId="0" fontId="5" fillId="3" borderId="40" xfId="0" applyFont="1" applyFill="1" applyBorder="1"/>
    <xf numFmtId="0" fontId="1" fillId="3" borderId="0" xfId="0" applyFont="1" applyFill="1" applyAlignment="1">
      <alignment vertical="center"/>
    </xf>
    <xf numFmtId="0" fontId="1" fillId="3" borderId="38" xfId="0" applyFont="1" applyFill="1" applyBorder="1" applyAlignment="1">
      <alignment vertical="center"/>
    </xf>
    <xf numFmtId="0" fontId="1" fillId="3" borderId="39" xfId="0" applyFont="1" applyFill="1" applyBorder="1" applyAlignment="1">
      <alignment vertical="center"/>
    </xf>
    <xf numFmtId="0" fontId="1" fillId="3" borderId="40" xfId="0" applyFont="1" applyFill="1" applyBorder="1" applyAlignment="1">
      <alignment vertical="center"/>
    </xf>
    <xf numFmtId="0" fontId="1" fillId="3" borderId="0" xfId="0" applyFont="1" applyFill="1" applyAlignment="1">
      <alignment horizontal="left" vertical="center"/>
    </xf>
    <xf numFmtId="0" fontId="1" fillId="3" borderId="38" xfId="0" applyFont="1" applyFill="1" applyBorder="1" applyAlignment="1">
      <alignment horizontal="left" vertical="center"/>
    </xf>
    <xf numFmtId="0" fontId="1" fillId="3" borderId="40" xfId="0" applyFont="1" applyFill="1" applyBorder="1" applyAlignment="1">
      <alignment horizontal="left" vertical="center"/>
    </xf>
    <xf numFmtId="0" fontId="9" fillId="3" borderId="27" xfId="0" applyFont="1" applyFill="1" applyBorder="1" applyAlignment="1">
      <alignment horizontal="left" indent="1"/>
    </xf>
    <xf numFmtId="0" fontId="9" fillId="3" borderId="41" xfId="0" applyFont="1" applyFill="1" applyBorder="1" applyAlignment="1">
      <alignment horizontal="left" indent="1"/>
    </xf>
    <xf numFmtId="0" fontId="5" fillId="3" borderId="15" xfId="0" applyFont="1" applyFill="1" applyBorder="1"/>
    <xf numFmtId="0" fontId="5" fillId="3" borderId="42" xfId="0" applyFont="1" applyFill="1" applyBorder="1"/>
    <xf numFmtId="0" fontId="5" fillId="3" borderId="4" xfId="0" applyFont="1" applyFill="1" applyBorder="1"/>
    <xf numFmtId="0" fontId="8" fillId="3" borderId="5" xfId="0" applyFont="1" applyFill="1" applyBorder="1" applyAlignment="1">
      <alignment horizontal="center" wrapText="1"/>
    </xf>
    <xf numFmtId="0" fontId="8" fillId="3" borderId="6" xfId="0" applyFont="1" applyFill="1" applyBorder="1" applyAlignment="1">
      <alignment horizontal="center" wrapText="1"/>
    </xf>
    <xf numFmtId="0" fontId="8" fillId="3" borderId="7" xfId="0" applyFont="1" applyFill="1" applyBorder="1" applyAlignment="1">
      <alignment horizontal="center" wrapText="1"/>
    </xf>
    <xf numFmtId="0" fontId="5" fillId="3" borderId="4" xfId="0" applyFont="1" applyFill="1" applyBorder="1" applyAlignment="1">
      <alignment horizontal="center" wrapText="1"/>
    </xf>
    <xf numFmtId="0" fontId="5" fillId="3" borderId="8" xfId="0" applyFont="1" applyFill="1" applyBorder="1"/>
    <xf numFmtId="0" fontId="8" fillId="3" borderId="9" xfId="0" applyFont="1" applyFill="1" applyBorder="1" applyAlignment="1">
      <alignment horizontal="center" wrapText="1"/>
    </xf>
    <xf numFmtId="0" fontId="8" fillId="3" borderId="10" xfId="0" applyFont="1" applyFill="1" applyBorder="1" applyAlignment="1">
      <alignment horizontal="center" wrapText="1"/>
    </xf>
    <xf numFmtId="0" fontId="8" fillId="3" borderId="11" xfId="0" applyFont="1" applyFill="1" applyBorder="1" applyAlignment="1">
      <alignment horizontal="center" wrapText="1"/>
    </xf>
    <xf numFmtId="0" fontId="5" fillId="3" borderId="8" xfId="0" applyFont="1" applyFill="1" applyBorder="1" applyAlignment="1">
      <alignment horizontal="center" wrapText="1"/>
    </xf>
    <xf numFmtId="0" fontId="3" fillId="3" borderId="12" xfId="0" applyFont="1" applyFill="1" applyBorder="1" applyAlignment="1">
      <alignment vertical="center"/>
    </xf>
    <xf numFmtId="0" fontId="3" fillId="3" borderId="13" xfId="0" applyFont="1" applyFill="1" applyBorder="1" applyAlignment="1">
      <alignment horizontal="center" vertical="center" wrapText="1"/>
    </xf>
    <xf numFmtId="0" fontId="3" fillId="3" borderId="14"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5" fillId="3" borderId="17" xfId="0" applyFont="1" applyFill="1" applyBorder="1"/>
    <xf numFmtId="3" fontId="5" fillId="3" borderId="18" xfId="0" applyNumberFormat="1" applyFont="1" applyFill="1" applyBorder="1" applyAlignment="1">
      <alignment horizontal="right" vertical="center"/>
    </xf>
    <xf numFmtId="3" fontId="5" fillId="3" borderId="19" xfId="0" applyNumberFormat="1" applyFont="1" applyFill="1" applyBorder="1" applyAlignment="1">
      <alignment horizontal="right" vertical="center"/>
    </xf>
    <xf numFmtId="3" fontId="5" fillId="3" borderId="20" xfId="0" applyNumberFormat="1" applyFont="1" applyFill="1" applyBorder="1" applyAlignment="1">
      <alignment horizontal="right" vertical="center"/>
    </xf>
    <xf numFmtId="3" fontId="8" fillId="3" borderId="17" xfId="0" applyNumberFormat="1" applyFont="1" applyFill="1" applyBorder="1" applyAlignment="1">
      <alignment horizontal="right"/>
    </xf>
    <xf numFmtId="0" fontId="5" fillId="3" borderId="22" xfId="0" applyFont="1" applyFill="1" applyBorder="1"/>
    <xf numFmtId="164" fontId="5" fillId="3" borderId="23" xfId="0" applyNumberFormat="1" applyFont="1" applyFill="1" applyBorder="1" applyAlignment="1">
      <alignment horizontal="right" vertical="center"/>
    </xf>
    <xf numFmtId="164" fontId="5" fillId="3" borderId="24" xfId="0" applyNumberFormat="1" applyFont="1" applyFill="1" applyBorder="1" applyAlignment="1">
      <alignment horizontal="right" vertical="center"/>
    </xf>
    <xf numFmtId="164" fontId="5" fillId="3" borderId="25" xfId="0" applyNumberFormat="1" applyFont="1" applyFill="1" applyBorder="1" applyAlignment="1">
      <alignment horizontal="right" vertical="center"/>
    </xf>
    <xf numFmtId="165" fontId="8" fillId="3" borderId="22" xfId="0" applyNumberFormat="1" applyFont="1" applyFill="1" applyBorder="1" applyAlignment="1">
      <alignment horizontal="right"/>
    </xf>
    <xf numFmtId="0" fontId="8" fillId="3" borderId="26" xfId="0" applyFont="1" applyFill="1" applyBorder="1"/>
    <xf numFmtId="3" fontId="8" fillId="3" borderId="28" xfId="0" applyNumberFormat="1" applyFont="1" applyFill="1" applyBorder="1"/>
    <xf numFmtId="3" fontId="8" fillId="3" borderId="29" xfId="0" applyNumberFormat="1" applyFont="1" applyFill="1" applyBorder="1"/>
    <xf numFmtId="3" fontId="8" fillId="3" borderId="30" xfId="0" applyNumberFormat="1" applyFont="1" applyFill="1" applyBorder="1"/>
    <xf numFmtId="0" fontId="3" fillId="3" borderId="0" xfId="0" applyFont="1" applyFill="1" applyAlignment="1">
      <alignment horizontal="center"/>
    </xf>
    <xf numFmtId="0" fontId="3" fillId="3" borderId="43" xfId="0" applyFont="1" applyFill="1" applyBorder="1"/>
    <xf numFmtId="0" fontId="3" fillId="3" borderId="43" xfId="0" applyFont="1" applyFill="1" applyBorder="1" applyAlignment="1">
      <alignment horizontal="center"/>
    </xf>
    <xf numFmtId="3" fontId="0" fillId="3" borderId="0" xfId="0" applyNumberFormat="1" applyFill="1"/>
    <xf numFmtId="0" fontId="0" fillId="3" borderId="44" xfId="0" applyFill="1" applyBorder="1"/>
    <xf numFmtId="0" fontId="3" fillId="3" borderId="46" xfId="0" applyFont="1" applyFill="1" applyBorder="1" applyAlignment="1">
      <alignment horizontal="left"/>
    </xf>
    <xf numFmtId="0" fontId="3" fillId="3" borderId="48" xfId="0" applyFont="1" applyFill="1" applyBorder="1" applyAlignment="1">
      <alignment horizontal="left"/>
    </xf>
    <xf numFmtId="0" fontId="3" fillId="3" borderId="47" xfId="0" applyFont="1" applyFill="1" applyBorder="1" applyAlignment="1">
      <alignment horizontal="left"/>
    </xf>
    <xf numFmtId="0" fontId="5" fillId="3" borderId="4" xfId="0" applyFont="1" applyFill="1" applyBorder="1" applyAlignment="1">
      <alignment horizontal="center" vertical="center"/>
    </xf>
    <xf numFmtId="0" fontId="3" fillId="3" borderId="45" xfId="0" applyFont="1" applyFill="1" applyBorder="1" applyAlignment="1">
      <alignment horizontal="center" vertical="center" wrapText="1"/>
    </xf>
    <xf numFmtId="3" fontId="5" fillId="3" borderId="51" xfId="0" applyNumberFormat="1" applyFont="1" applyFill="1" applyBorder="1" applyAlignment="1">
      <alignment horizontal="right" vertical="center"/>
    </xf>
    <xf numFmtId="164" fontId="5" fillId="3" borderId="52" xfId="0" applyNumberFormat="1" applyFont="1" applyFill="1" applyBorder="1" applyAlignment="1">
      <alignment horizontal="right" vertical="center"/>
    </xf>
    <xf numFmtId="165" fontId="8" fillId="3" borderId="53" xfId="0" applyNumberFormat="1" applyFont="1" applyFill="1" applyBorder="1" applyAlignment="1">
      <alignment horizontal="right"/>
    </xf>
    <xf numFmtId="3" fontId="5" fillId="3" borderId="0" xfId="0" applyNumberFormat="1" applyFont="1" applyFill="1"/>
    <xf numFmtId="166" fontId="5" fillId="3" borderId="33" xfId="0" applyNumberFormat="1" applyFont="1" applyFill="1" applyBorder="1" applyAlignment="1">
      <alignment vertical="center"/>
    </xf>
    <xf numFmtId="165" fontId="5" fillId="3" borderId="31" xfId="0" applyNumberFormat="1" applyFont="1" applyFill="1" applyBorder="1" applyAlignment="1">
      <alignment horizontal="right" vertical="center"/>
    </xf>
    <xf numFmtId="165" fontId="5" fillId="3" borderId="32" xfId="0" applyNumberFormat="1" applyFont="1" applyFill="1" applyBorder="1" applyAlignment="1">
      <alignment horizontal="right" vertical="center"/>
    </xf>
    <xf numFmtId="165" fontId="5" fillId="3" borderId="34" xfId="0" applyNumberFormat="1" applyFont="1" applyFill="1" applyBorder="1" applyAlignment="1">
      <alignment horizontal="right" vertical="center"/>
    </xf>
    <xf numFmtId="3" fontId="8" fillId="3" borderId="33" xfId="0" applyNumberFormat="1" applyFont="1" applyFill="1" applyBorder="1" applyAlignment="1">
      <alignment vertical="center"/>
    </xf>
    <xf numFmtId="166" fontId="5" fillId="3" borderId="17" xfId="0" applyNumberFormat="1" applyFont="1" applyFill="1" applyBorder="1" applyAlignment="1">
      <alignment vertical="center"/>
    </xf>
    <xf numFmtId="165" fontId="5" fillId="3" borderId="18" xfId="0" applyNumberFormat="1" applyFont="1" applyFill="1" applyBorder="1" applyAlignment="1">
      <alignment horizontal="right" vertical="center"/>
    </xf>
    <xf numFmtId="165" fontId="5" fillId="3" borderId="19" xfId="0" applyNumberFormat="1" applyFont="1" applyFill="1" applyBorder="1" applyAlignment="1">
      <alignment horizontal="right" vertical="center"/>
    </xf>
    <xf numFmtId="165" fontId="5" fillId="3" borderId="20" xfId="0" applyNumberFormat="1" applyFont="1" applyFill="1" applyBorder="1" applyAlignment="1">
      <alignment horizontal="right" vertical="center"/>
    </xf>
    <xf numFmtId="3" fontId="8" fillId="3" borderId="17" xfId="0" applyNumberFormat="1" applyFont="1" applyFill="1" applyBorder="1" applyAlignment="1">
      <alignment vertical="center"/>
    </xf>
    <xf numFmtId="3" fontId="8" fillId="3" borderId="54" xfId="0" applyNumberFormat="1" applyFont="1" applyFill="1" applyBorder="1"/>
    <xf numFmtId="0" fontId="8" fillId="6" borderId="1" xfId="0" applyFont="1" applyFill="1" applyBorder="1" applyAlignment="1">
      <alignment horizontal="centerContinuous"/>
    </xf>
    <xf numFmtId="0" fontId="8" fillId="6" borderId="3" xfId="0" applyFont="1" applyFill="1" applyBorder="1" applyAlignment="1">
      <alignment horizontal="centerContinuous"/>
    </xf>
    <xf numFmtId="0" fontId="8" fillId="6" borderId="2" xfId="0" applyFont="1" applyFill="1" applyBorder="1" applyAlignment="1">
      <alignment horizontal="centerContinuous"/>
    </xf>
    <xf numFmtId="168" fontId="0" fillId="3" borderId="0" xfId="0" applyNumberFormat="1" applyFill="1"/>
    <xf numFmtId="0" fontId="5" fillId="3" borderId="55" xfId="0" applyFont="1" applyFill="1" applyBorder="1" applyAlignment="1">
      <alignment horizontal="centerContinuous" wrapText="1"/>
    </xf>
    <xf numFmtId="0" fontId="5" fillId="3" borderId="56" xfId="0" applyFont="1" applyFill="1" applyBorder="1" applyAlignment="1">
      <alignment horizontal="centerContinuous" wrapText="1"/>
    </xf>
    <xf numFmtId="0" fontId="1" fillId="3" borderId="56" xfId="0" applyFont="1" applyFill="1" applyBorder="1" applyAlignment="1">
      <alignment horizontal="center" vertical="center" wrapText="1"/>
    </xf>
    <xf numFmtId="0" fontId="5" fillId="3" borderId="58" xfId="0" applyFont="1" applyFill="1" applyBorder="1" applyAlignment="1">
      <alignment horizontal="centerContinuous" wrapText="1"/>
    </xf>
    <xf numFmtId="0" fontId="5" fillId="3" borderId="19" xfId="0" applyFont="1" applyFill="1" applyBorder="1" applyAlignment="1">
      <alignment horizontal="centerContinuous" wrapText="1"/>
    </xf>
    <xf numFmtId="0" fontId="1" fillId="3" borderId="19" xfId="0" applyFont="1" applyFill="1" applyBorder="1" applyAlignment="1">
      <alignment horizontal="center" vertical="center" wrapText="1"/>
    </xf>
    <xf numFmtId="0" fontId="5" fillId="3" borderId="19" xfId="0" applyFont="1" applyFill="1" applyBorder="1" applyAlignment="1">
      <alignment horizontal="center" vertical="center" wrapText="1"/>
    </xf>
    <xf numFmtId="0" fontId="5" fillId="3" borderId="60" xfId="0" applyFont="1" applyFill="1" applyBorder="1" applyAlignment="1">
      <alignment horizontal="centerContinuous" wrapText="1"/>
    </xf>
    <xf numFmtId="0" fontId="5" fillId="3" borderId="61" xfId="0" applyFont="1" applyFill="1" applyBorder="1" applyAlignment="1">
      <alignment horizontal="centerContinuous" wrapText="1"/>
    </xf>
    <xf numFmtId="0" fontId="5" fillId="3" borderId="61" xfId="0" applyFont="1" applyFill="1" applyBorder="1" applyAlignment="1">
      <alignment horizontal="center" vertical="center" wrapText="1"/>
    </xf>
    <xf numFmtId="0" fontId="5" fillId="3" borderId="38" xfId="0" applyFont="1" applyFill="1" applyBorder="1" applyProtection="1">
      <protection locked="0"/>
    </xf>
    <xf numFmtId="0" fontId="5" fillId="3" borderId="39" xfId="0" applyFont="1" applyFill="1" applyBorder="1" applyProtection="1">
      <protection locked="0"/>
    </xf>
    <xf numFmtId="0" fontId="1" fillId="3" borderId="38" xfId="0" applyFont="1" applyFill="1" applyBorder="1" applyAlignment="1" applyProtection="1">
      <alignment vertical="center"/>
      <protection locked="0"/>
    </xf>
    <xf numFmtId="0" fontId="1" fillId="3" borderId="38" xfId="0" applyFont="1" applyFill="1" applyBorder="1" applyAlignment="1" applyProtection="1">
      <alignment horizontal="left" vertical="center"/>
      <protection locked="0"/>
    </xf>
    <xf numFmtId="3" fontId="8" fillId="3" borderId="62" xfId="0" applyNumberFormat="1" applyFont="1" applyFill="1" applyBorder="1" applyAlignment="1">
      <alignment vertical="center"/>
    </xf>
    <xf numFmtId="3" fontId="8" fillId="3" borderId="63" xfId="0" applyNumberFormat="1" applyFont="1" applyFill="1" applyBorder="1" applyAlignment="1">
      <alignment vertical="center"/>
    </xf>
    <xf numFmtId="3" fontId="8" fillId="3" borderId="42" xfId="0" applyNumberFormat="1" applyFont="1" applyFill="1" applyBorder="1"/>
    <xf numFmtId="3" fontId="8" fillId="3" borderId="15" xfId="0" applyNumberFormat="1" applyFont="1" applyFill="1" applyBorder="1"/>
    <xf numFmtId="165" fontId="5" fillId="3" borderId="56" xfId="0" applyNumberFormat="1" applyFont="1" applyFill="1" applyBorder="1" applyAlignment="1">
      <alignment horizontal="right" vertical="center"/>
    </xf>
    <xf numFmtId="165" fontId="5" fillId="3" borderId="64" xfId="0" applyNumberFormat="1" applyFont="1" applyFill="1" applyBorder="1" applyAlignment="1">
      <alignment horizontal="right" vertical="center"/>
    </xf>
    <xf numFmtId="165" fontId="5" fillId="3" borderId="59" xfId="0" applyNumberFormat="1" applyFont="1" applyFill="1" applyBorder="1" applyAlignment="1">
      <alignment horizontal="right" vertical="center"/>
    </xf>
    <xf numFmtId="165" fontId="5" fillId="3" borderId="61" xfId="0" applyNumberFormat="1" applyFont="1" applyFill="1" applyBorder="1" applyAlignment="1">
      <alignment horizontal="right" vertical="center"/>
    </xf>
    <xf numFmtId="165" fontId="5" fillId="3" borderId="65" xfId="0" applyNumberFormat="1" applyFont="1" applyFill="1" applyBorder="1" applyAlignment="1">
      <alignment horizontal="right" vertical="center"/>
    </xf>
    <xf numFmtId="165" fontId="5" fillId="3" borderId="66" xfId="0" applyNumberFormat="1" applyFont="1" applyFill="1" applyBorder="1" applyAlignment="1">
      <alignment horizontal="right" vertical="center"/>
    </xf>
    <xf numFmtId="0" fontId="5" fillId="3" borderId="37" xfId="0" applyFont="1" applyFill="1" applyBorder="1" applyAlignment="1">
      <alignment horizontal="center" wrapText="1"/>
    </xf>
    <xf numFmtId="0" fontId="5" fillId="3" borderId="40" xfId="0" applyFont="1" applyFill="1" applyBorder="1" applyAlignment="1">
      <alignment horizontal="center" wrapText="1"/>
    </xf>
    <xf numFmtId="0" fontId="3" fillId="3" borderId="67" xfId="0" applyFont="1" applyFill="1" applyBorder="1" applyAlignment="1">
      <alignment horizontal="center" vertical="center" wrapText="1"/>
    </xf>
    <xf numFmtId="3" fontId="8" fillId="3" borderId="63" xfId="0" applyNumberFormat="1" applyFont="1" applyFill="1" applyBorder="1" applyAlignment="1">
      <alignment horizontal="right"/>
    </xf>
    <xf numFmtId="0" fontId="8" fillId="3" borderId="68" xfId="0" applyFont="1" applyFill="1" applyBorder="1" applyAlignment="1">
      <alignment horizontal="center" wrapText="1"/>
    </xf>
    <xf numFmtId="0" fontId="8" fillId="3" borderId="69" xfId="0" applyFont="1" applyFill="1" applyBorder="1" applyAlignment="1">
      <alignment horizontal="center" wrapText="1"/>
    </xf>
    <xf numFmtId="0" fontId="8" fillId="3" borderId="70" xfId="0" applyFont="1" applyFill="1" applyBorder="1" applyAlignment="1">
      <alignment horizontal="center" wrapText="1"/>
    </xf>
    <xf numFmtId="0" fontId="8" fillId="3" borderId="71" xfId="0" applyFont="1" applyFill="1" applyBorder="1" applyAlignment="1">
      <alignment horizontal="center" wrapText="1"/>
    </xf>
    <xf numFmtId="0" fontId="8" fillId="3" borderId="72" xfId="0" applyFont="1" applyFill="1" applyBorder="1" applyAlignment="1">
      <alignment horizontal="center" wrapText="1"/>
    </xf>
    <xf numFmtId="0" fontId="8" fillId="3" borderId="73" xfId="0" applyFont="1" applyFill="1" applyBorder="1" applyAlignment="1">
      <alignment horizontal="center" wrapText="1"/>
    </xf>
    <xf numFmtId="0" fontId="3" fillId="3" borderId="74" xfId="0" applyFont="1" applyFill="1" applyBorder="1" applyAlignment="1">
      <alignment horizontal="center" vertical="center" wrapText="1"/>
    </xf>
    <xf numFmtId="0" fontId="3" fillId="3" borderId="75" xfId="0" applyFont="1" applyFill="1" applyBorder="1" applyAlignment="1">
      <alignment horizontal="center" vertical="center" wrapText="1"/>
    </xf>
    <xf numFmtId="3" fontId="5" fillId="3" borderId="58" xfId="0" applyNumberFormat="1" applyFont="1" applyFill="1" applyBorder="1" applyAlignment="1">
      <alignment horizontal="right" vertical="center"/>
    </xf>
    <xf numFmtId="3" fontId="5" fillId="3" borderId="59" xfId="0" applyNumberFormat="1" applyFont="1" applyFill="1" applyBorder="1" applyAlignment="1">
      <alignment horizontal="right" vertical="center"/>
    </xf>
    <xf numFmtId="164" fontId="5" fillId="3" borderId="60" xfId="0" applyNumberFormat="1" applyFont="1" applyFill="1" applyBorder="1" applyAlignment="1">
      <alignment horizontal="right" vertical="center"/>
    </xf>
    <xf numFmtId="164" fontId="5" fillId="3" borderId="61" xfId="0" applyNumberFormat="1" applyFont="1" applyFill="1" applyBorder="1" applyAlignment="1">
      <alignment horizontal="right" vertical="center"/>
    </xf>
    <xf numFmtId="164" fontId="5" fillId="3" borderId="66" xfId="0" applyNumberFormat="1" applyFont="1" applyFill="1" applyBorder="1" applyAlignment="1">
      <alignment horizontal="right" vertical="center"/>
    </xf>
    <xf numFmtId="165" fontId="5" fillId="3" borderId="57" xfId="0" applyNumberFormat="1" applyFont="1" applyFill="1" applyBorder="1" applyAlignment="1">
      <alignment horizontal="right" vertical="center"/>
    </xf>
    <xf numFmtId="165" fontId="5" fillId="3" borderId="0" xfId="0" applyNumberFormat="1" applyFont="1" applyFill="1"/>
    <xf numFmtId="10" fontId="5" fillId="3" borderId="0" xfId="2" applyNumberFormat="1" applyFont="1" applyFill="1" applyAlignment="1">
      <alignment vertical="center"/>
    </xf>
    <xf numFmtId="10" fontId="5" fillId="3" borderId="0" xfId="0" applyNumberFormat="1" applyFont="1" applyFill="1"/>
    <xf numFmtId="10" fontId="5" fillId="3" borderId="0" xfId="2" applyNumberFormat="1" applyFont="1" applyFill="1"/>
    <xf numFmtId="4" fontId="5" fillId="3" borderId="32" xfId="0" applyNumberFormat="1" applyFont="1" applyFill="1" applyBorder="1" applyAlignment="1">
      <alignment horizontal="right" vertical="center"/>
    </xf>
    <xf numFmtId="4" fontId="5" fillId="3" borderId="18" xfId="0" applyNumberFormat="1" applyFont="1" applyFill="1" applyBorder="1" applyAlignment="1">
      <alignment horizontal="right" vertical="center"/>
    </xf>
    <xf numFmtId="169" fontId="5" fillId="3" borderId="32" xfId="0" applyNumberFormat="1" applyFont="1" applyFill="1" applyBorder="1" applyAlignment="1">
      <alignment horizontal="right" vertical="center"/>
    </xf>
    <xf numFmtId="169" fontId="5" fillId="3" borderId="18" xfId="0" applyNumberFormat="1" applyFont="1" applyFill="1" applyBorder="1" applyAlignment="1">
      <alignment horizontal="right" vertical="center"/>
    </xf>
    <xf numFmtId="4" fontId="5" fillId="3" borderId="55" xfId="0" applyNumberFormat="1" applyFont="1" applyFill="1" applyBorder="1" applyAlignment="1">
      <alignment horizontal="right" vertical="center"/>
    </xf>
    <xf numFmtId="4" fontId="5" fillId="3" borderId="58" xfId="0" applyNumberFormat="1" applyFont="1" applyFill="1" applyBorder="1" applyAlignment="1">
      <alignment horizontal="right" vertical="center"/>
    </xf>
    <xf numFmtId="4" fontId="5" fillId="3" borderId="60" xfId="0" applyNumberFormat="1" applyFont="1" applyFill="1" applyBorder="1" applyAlignment="1">
      <alignment horizontal="right" vertical="center"/>
    </xf>
    <xf numFmtId="0" fontId="0" fillId="3" borderId="0" xfId="0" applyFill="1" applyAlignment="1">
      <alignment horizontal="center"/>
    </xf>
    <xf numFmtId="10" fontId="0" fillId="3" borderId="0" xfId="2" applyNumberFormat="1" applyFont="1" applyFill="1" applyAlignment="1">
      <alignment horizontal="center"/>
    </xf>
    <xf numFmtId="0" fontId="6" fillId="3" borderId="44" xfId="0" applyFont="1" applyFill="1" applyBorder="1" applyAlignment="1">
      <alignment horizontal="center"/>
    </xf>
    <xf numFmtId="0" fontId="12" fillId="3" borderId="0" xfId="0" applyFont="1" applyFill="1" applyAlignment="1">
      <alignment horizontal="left" indent="1"/>
    </xf>
    <xf numFmtId="166" fontId="5" fillId="4" borderId="57" xfId="0" applyNumberFormat="1" applyFont="1" applyFill="1" applyBorder="1" applyAlignment="1" applyProtection="1">
      <alignment vertical="center"/>
      <protection locked="0"/>
    </xf>
    <xf numFmtId="166" fontId="5" fillId="4" borderId="59" xfId="0" applyNumberFormat="1" applyFont="1" applyFill="1" applyBorder="1" applyAlignment="1">
      <alignment vertical="center"/>
    </xf>
    <xf numFmtId="166" fontId="5" fillId="4" borderId="59" xfId="0" applyNumberFormat="1" applyFont="1" applyFill="1" applyBorder="1" applyAlignment="1" applyProtection="1">
      <alignment vertical="center"/>
      <protection locked="0"/>
    </xf>
    <xf numFmtId="49" fontId="0" fillId="3" borderId="0" xfId="0" applyNumberFormat="1" applyFill="1" applyAlignment="1">
      <alignment horizontal="left" vertical="top" wrapText="1"/>
    </xf>
    <xf numFmtId="0" fontId="0" fillId="3" borderId="0" xfId="0" applyFill="1" applyAlignment="1">
      <alignment horizontal="left" wrapText="1"/>
    </xf>
    <xf numFmtId="0" fontId="0" fillId="3" borderId="46" xfId="0" applyFill="1" applyBorder="1" applyAlignment="1">
      <alignment horizontal="left"/>
    </xf>
    <xf numFmtId="0" fontId="0" fillId="3" borderId="47" xfId="0" applyFill="1" applyBorder="1" applyAlignment="1">
      <alignment horizontal="left"/>
    </xf>
    <xf numFmtId="0" fontId="0" fillId="3" borderId="49" xfId="0" applyFill="1" applyBorder="1" applyAlignment="1">
      <alignment horizontal="left"/>
    </xf>
    <xf numFmtId="0" fontId="0" fillId="3" borderId="50" xfId="0" applyFill="1" applyBorder="1" applyAlignment="1">
      <alignment horizontal="left"/>
    </xf>
    <xf numFmtId="0" fontId="0" fillId="4" borderId="46" xfId="0" applyFill="1" applyBorder="1" applyAlignment="1" applyProtection="1">
      <alignment horizontal="left"/>
      <protection locked="0"/>
    </xf>
    <xf numFmtId="0" fontId="0" fillId="4" borderId="48" xfId="0" applyFill="1" applyBorder="1" applyAlignment="1" applyProtection="1">
      <alignment horizontal="left"/>
      <protection locked="0"/>
    </xf>
    <xf numFmtId="0" fontId="0" fillId="4" borderId="47" xfId="0" applyFill="1" applyBorder="1" applyAlignment="1" applyProtection="1">
      <alignment horizontal="left"/>
      <protection locked="0"/>
    </xf>
    <xf numFmtId="0" fontId="0" fillId="3" borderId="0" xfId="0" applyFill="1" applyAlignment="1">
      <alignment horizontal="left" vertical="top" wrapText="1"/>
    </xf>
    <xf numFmtId="0" fontId="3" fillId="3" borderId="1" xfId="0" applyFont="1" applyFill="1" applyBorder="1" applyProtection="1">
      <protection locked="0"/>
    </xf>
    <xf numFmtId="0" fontId="3" fillId="3" borderId="3" xfId="0" applyFont="1" applyFill="1" applyBorder="1" applyProtection="1">
      <protection locked="0"/>
    </xf>
    <xf numFmtId="0" fontId="3" fillId="3" borderId="2" xfId="0" applyFont="1" applyFill="1" applyBorder="1" applyProtection="1">
      <protection locked="0"/>
    </xf>
    <xf numFmtId="0" fontId="2" fillId="2" borderId="0" xfId="0" applyFont="1" applyFill="1" applyAlignment="1">
      <alignment horizontal="center"/>
    </xf>
    <xf numFmtId="0" fontId="10" fillId="3" borderId="0" xfId="0" applyFont="1" applyFill="1" applyAlignment="1">
      <alignment horizontal="center"/>
    </xf>
    <xf numFmtId="0" fontId="3" fillId="3" borderId="0" xfId="0" applyFont="1" applyFill="1" applyAlignment="1">
      <alignment horizontal="left" vertical="center" wrapText="1"/>
    </xf>
  </cellXfs>
  <cellStyles count="3">
    <cellStyle name="Normal" xfId="0" builtinId="0"/>
    <cellStyle name="Normal 16 2 2" xfId="1" xr:uid="{30E81A5B-FB74-4D90-8781-21ECBEF8309B}"/>
    <cellStyle name="Porcentaje" xfId="2" builtinId="5"/>
  </cellStyles>
  <dxfs count="88">
    <dxf>
      <fill>
        <patternFill>
          <bgColor theme="9" tint="0.59996337778862885"/>
        </patternFill>
      </fill>
    </dxf>
    <dxf>
      <font>
        <color theme="0"/>
      </font>
    </dxf>
    <dxf>
      <font>
        <color theme="0"/>
      </font>
    </dxf>
    <dxf>
      <fill>
        <patternFill>
          <bgColor theme="9" tint="0.59996337778862885"/>
        </patternFill>
      </fill>
    </dxf>
    <dxf>
      <fill>
        <patternFill>
          <bgColor theme="9" tint="0.59996337778862885"/>
        </patternFill>
      </fill>
    </dxf>
    <dxf>
      <font>
        <color theme="0"/>
      </font>
    </dxf>
    <dxf>
      <font>
        <color theme="0"/>
      </font>
    </dxf>
    <dxf>
      <font>
        <color theme="0"/>
      </font>
    </dxf>
    <dxf>
      <fill>
        <patternFill>
          <bgColor theme="9" tint="0.59996337778862885"/>
        </patternFill>
      </fill>
    </dxf>
    <dxf>
      <font>
        <color theme="0"/>
      </font>
    </dxf>
    <dxf>
      <fill>
        <patternFill>
          <bgColor theme="9" tint="0.59996337778862885"/>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ont>
        <color theme="0"/>
      </font>
    </dxf>
    <dxf>
      <font>
        <color theme="0"/>
      </font>
    </dxf>
    <dxf>
      <fill>
        <patternFill>
          <bgColor theme="9" tint="0.59996337778862885"/>
        </patternFill>
      </fill>
    </dxf>
    <dxf>
      <font>
        <color theme="0"/>
      </font>
    </dxf>
    <dxf>
      <fill>
        <patternFill>
          <bgColor theme="9" tint="0.59996337778862885"/>
        </patternFill>
      </fill>
    </dxf>
    <dxf>
      <fill>
        <patternFill>
          <bgColor theme="9" tint="0.59996337778862885"/>
        </patternFill>
      </fill>
    </dxf>
    <dxf>
      <font>
        <color theme="0"/>
      </font>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ont>
        <color theme="0"/>
      </font>
    </dxf>
    <dxf>
      <font>
        <color theme="0"/>
      </font>
    </dxf>
    <dxf>
      <fill>
        <patternFill>
          <bgColor theme="9" tint="0.59996337778862885"/>
        </patternFill>
      </fill>
    </dxf>
    <dxf>
      <font>
        <color theme="0"/>
      </font>
    </dxf>
    <dxf>
      <fill>
        <patternFill>
          <bgColor theme="9" tint="0.59996337778862885"/>
        </patternFill>
      </fill>
    </dxf>
    <dxf>
      <fill>
        <patternFill>
          <bgColor theme="9" tint="0.59996337778862885"/>
        </patternFill>
      </fill>
    </dxf>
    <dxf>
      <font>
        <color theme="0"/>
      </font>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ont>
        <color theme="0"/>
      </font>
    </dxf>
    <dxf>
      <font>
        <color theme="0"/>
      </font>
    </dxf>
    <dxf>
      <font>
        <color theme="0"/>
      </font>
    </dxf>
    <dxf>
      <fill>
        <patternFill>
          <bgColor theme="9" tint="0.59996337778862885"/>
        </patternFill>
      </fill>
    </dxf>
    <dxf>
      <fill>
        <patternFill>
          <bgColor theme="9" tint="0.59996337778862885"/>
        </patternFill>
      </fill>
    </dxf>
    <dxf>
      <fill>
        <patternFill>
          <bgColor theme="9" tint="0.59996337778862885"/>
        </patternFill>
      </fill>
    </dxf>
    <dxf>
      <font>
        <color theme="0"/>
      </font>
    </dxf>
    <dxf>
      <fill>
        <patternFill>
          <bgColor theme="9" tint="0.59996337778862885"/>
        </patternFill>
      </fill>
    </dxf>
    <dxf>
      <fill>
        <patternFill>
          <bgColor theme="9" tint="0.59996337778862885"/>
        </patternFill>
      </fill>
    </dxf>
    <dxf>
      <fill>
        <patternFill>
          <bgColor theme="9" tint="0.59996337778862885"/>
        </patternFill>
      </fill>
    </dxf>
    <dxf>
      <font>
        <color theme="0"/>
      </font>
    </dxf>
    <dxf>
      <font>
        <color theme="0"/>
      </font>
    </dxf>
    <dxf>
      <font>
        <color theme="0"/>
      </font>
    </dxf>
    <dxf>
      <fill>
        <patternFill>
          <bgColor theme="9" tint="0.59996337778862885"/>
        </patternFill>
      </fill>
    </dxf>
    <dxf>
      <font>
        <color theme="0"/>
      </font>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ont>
        <color theme="0"/>
      </font>
    </dxf>
    <dxf>
      <font>
        <color theme="0"/>
      </font>
    </dxf>
    <dxf>
      <font>
        <color theme="0"/>
      </font>
    </dxf>
    <dxf>
      <fill>
        <patternFill>
          <bgColor theme="9" tint="0.59996337778862885"/>
        </patternFill>
      </fill>
    </dxf>
    <dxf>
      <fill>
        <patternFill>
          <bgColor theme="9" tint="0.59996337778862885"/>
        </patternFill>
      </fill>
    </dxf>
    <dxf>
      <font>
        <color theme="0"/>
      </font>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CF/Planeamiento%20y%20Control%20de%20Gesti&#243;n/02%20-%20PLANNING/01%20-%20Presupuesto/LTP%202020-2024/Mexico/Costeo%20Hokchi/MEX_Modelo_de_Costeo_03_07.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INSTRUCCIONES"/>
      <sheetName val="RESUMEN"/>
      <sheetName val="TARIFAS P50"/>
      <sheetName val="TARIFAS P10"/>
      <sheetName val="TARIFAS P50 Clean"/>
      <sheetName val="TARIFAS P10 Clean"/>
      <sheetName val="VALOR_CONTRATO P50"/>
      <sheetName val="Pozos"/>
      <sheetName val="MODELO"/>
      <sheetName val="AFE"/>
      <sheetName val="Programa Operativo"/>
      <sheetName val="Tiempos"/>
      <sheetName val="Base de pozos"/>
      <sheetName val="Datos Pozos"/>
      <sheetName val="CURVA_AVANCE"/>
      <sheetName val="CNH"/>
      <sheetName val="TAR_SI_SLB_B31"/>
      <sheetName val="TAR_SI_SLB_B2"/>
      <sheetName val="MEX_Modelo_de_Costeo_03_07"/>
      <sheetName val="TAR_JU_BORR"/>
      <sheetName val="TAR_CASING"/>
      <sheetName val="TAR_CABEZALES"/>
      <sheetName val="TAR_MAT_TERMINACION"/>
      <sheetName val="TAR_PERSONAL"/>
      <sheetName val="TAR_ESTUDIOS"/>
      <sheetName val="TAR_SOPORTE"/>
    </sheetNames>
    <sheetDataSet>
      <sheetData sheetId="0"/>
      <sheetData sheetId="1"/>
      <sheetData sheetId="2"/>
      <sheetData sheetId="3">
        <row r="3">
          <cell r="C3"/>
        </row>
      </sheetData>
      <sheetData sheetId="4"/>
      <sheetData sheetId="5"/>
      <sheetData sheetId="6"/>
      <sheetData sheetId="7"/>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sheetData sheetId="21"/>
      <sheetData sheetId="22"/>
      <sheetData sheetId="23"/>
      <sheetData sheetId="24"/>
      <sheetData sheetId="25"/>
      <sheetData sheetId="2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E60A37-A861-4A57-AA6D-FF7BD866FA4C}">
  <dimension ref="B2:P52"/>
  <sheetViews>
    <sheetView zoomScale="120" zoomScaleNormal="120" workbookViewId="0">
      <selection activeCell="F9" sqref="F9:J9"/>
    </sheetView>
  </sheetViews>
  <sheetFormatPr baseColWidth="10" defaultColWidth="11.44140625" defaultRowHeight="14.4" x14ac:dyDescent="0.3"/>
  <cols>
    <col min="1" max="3" width="1.5546875" style="12" customWidth="1"/>
    <col min="4" max="14" width="11.44140625" style="12"/>
    <col min="15" max="17" width="1.5546875" style="12" customWidth="1"/>
    <col min="18" max="16384" width="11.44140625" style="12"/>
  </cols>
  <sheetData>
    <row r="2" spans="2:16" x14ac:dyDescent="0.3">
      <c r="B2" s="11"/>
      <c r="C2" s="11"/>
      <c r="D2" s="1" t="s">
        <v>0</v>
      </c>
      <c r="E2" s="1"/>
      <c r="F2" s="1"/>
      <c r="G2" s="1"/>
      <c r="H2" s="1"/>
      <c r="I2" s="1"/>
      <c r="J2" s="1"/>
      <c r="K2" s="1"/>
      <c r="L2" s="1"/>
      <c r="M2" s="1"/>
      <c r="N2" s="1"/>
      <c r="O2" s="11"/>
      <c r="P2" s="11"/>
    </row>
    <row r="3" spans="2:16" x14ac:dyDescent="0.3">
      <c r="B3" s="11"/>
      <c r="P3" s="11"/>
    </row>
    <row r="4" spans="2:16" x14ac:dyDescent="0.3">
      <c r="B4" s="11"/>
      <c r="D4" s="12" t="s">
        <v>1</v>
      </c>
      <c r="P4" s="11"/>
    </row>
    <row r="5" spans="2:16" x14ac:dyDescent="0.3">
      <c r="B5" s="11"/>
      <c r="P5" s="11"/>
    </row>
    <row r="6" spans="2:16" x14ac:dyDescent="0.3">
      <c r="B6" s="11"/>
      <c r="D6" s="14" t="s">
        <v>2</v>
      </c>
      <c r="E6" s="15"/>
      <c r="F6" s="15"/>
      <c r="G6" s="15"/>
      <c r="H6" s="15"/>
      <c r="I6" s="15"/>
      <c r="J6" s="15"/>
      <c r="K6" s="15"/>
      <c r="L6" s="15"/>
      <c r="M6" s="15"/>
      <c r="N6" s="15"/>
      <c r="P6" s="11"/>
    </row>
    <row r="7" spans="2:16" x14ac:dyDescent="0.3">
      <c r="B7" s="11"/>
      <c r="P7" s="11"/>
    </row>
    <row r="8" spans="2:16" x14ac:dyDescent="0.3">
      <c r="B8" s="11"/>
      <c r="D8" s="182" t="s">
        <v>3</v>
      </c>
      <c r="E8" s="183"/>
      <c r="F8" s="96" t="s">
        <v>4</v>
      </c>
      <c r="G8" s="97"/>
      <c r="H8" s="97"/>
      <c r="I8" s="97"/>
      <c r="J8" s="98"/>
      <c r="P8" s="11"/>
    </row>
    <row r="9" spans="2:16" x14ac:dyDescent="0.3">
      <c r="B9" s="11"/>
      <c r="D9" s="184" t="s">
        <v>5</v>
      </c>
      <c r="E9" s="185"/>
      <c r="F9" s="186"/>
      <c r="G9" s="187"/>
      <c r="H9" s="187"/>
      <c r="I9" s="187"/>
      <c r="J9" s="188"/>
      <c r="P9" s="11"/>
    </row>
    <row r="10" spans="2:16" x14ac:dyDescent="0.3">
      <c r="B10" s="11"/>
      <c r="P10" s="11"/>
    </row>
    <row r="11" spans="2:16" x14ac:dyDescent="0.3">
      <c r="B11" s="11"/>
      <c r="D11" s="14" t="s">
        <v>6</v>
      </c>
      <c r="E11" s="15"/>
      <c r="F11" s="15"/>
      <c r="G11" s="15"/>
      <c r="H11" s="15"/>
      <c r="I11" s="15"/>
      <c r="J11" s="15"/>
      <c r="K11" s="15"/>
      <c r="L11" s="15"/>
      <c r="M11" s="15"/>
      <c r="N11" s="15"/>
      <c r="P11" s="11"/>
    </row>
    <row r="12" spans="2:16" x14ac:dyDescent="0.3">
      <c r="B12" s="11"/>
      <c r="P12" s="11"/>
    </row>
    <row r="13" spans="2:16" x14ac:dyDescent="0.3">
      <c r="B13" s="11"/>
      <c r="D13" s="16" t="s">
        <v>7</v>
      </c>
      <c r="P13" s="11"/>
    </row>
    <row r="14" spans="2:16" x14ac:dyDescent="0.3">
      <c r="B14" s="11"/>
      <c r="P14" s="11"/>
    </row>
    <row r="15" spans="2:16" x14ac:dyDescent="0.3">
      <c r="B15" s="11"/>
      <c r="D15" s="16" t="s">
        <v>8</v>
      </c>
      <c r="E15" s="17"/>
      <c r="F15" s="18"/>
      <c r="G15" s="18"/>
      <c r="H15" s="18"/>
      <c r="I15" s="18"/>
      <c r="J15" s="18"/>
      <c r="K15" s="19"/>
      <c r="L15" s="18"/>
      <c r="M15" s="20"/>
      <c r="N15" s="18"/>
      <c r="P15" s="11"/>
    </row>
    <row r="16" spans="2:16" x14ac:dyDescent="0.3">
      <c r="B16" s="11"/>
      <c r="D16" s="16" t="s">
        <v>9</v>
      </c>
      <c r="P16" s="11"/>
    </row>
    <row r="17" spans="2:16" x14ac:dyDescent="0.3">
      <c r="B17" s="11"/>
      <c r="D17" s="16" t="s">
        <v>10</v>
      </c>
      <c r="P17" s="11"/>
    </row>
    <row r="18" spans="2:16" x14ac:dyDescent="0.3">
      <c r="B18" s="11"/>
      <c r="P18" s="11"/>
    </row>
    <row r="19" spans="2:16" x14ac:dyDescent="0.3">
      <c r="B19" s="11"/>
      <c r="D19" s="21" t="s">
        <v>11</v>
      </c>
      <c r="P19" s="11"/>
    </row>
    <row r="20" spans="2:16" x14ac:dyDescent="0.3">
      <c r="B20" s="11"/>
      <c r="P20" s="11"/>
    </row>
    <row r="21" spans="2:16" x14ac:dyDescent="0.3">
      <c r="B21" s="11"/>
      <c r="D21" s="14" t="s">
        <v>12</v>
      </c>
      <c r="E21" s="15"/>
      <c r="F21" s="15"/>
      <c r="G21" s="15"/>
      <c r="H21" s="15"/>
      <c r="I21" s="15"/>
      <c r="J21" s="15"/>
      <c r="K21" s="15"/>
      <c r="L21" s="15"/>
      <c r="M21" s="15"/>
      <c r="N21" s="15"/>
      <c r="P21" s="11"/>
    </row>
    <row r="22" spans="2:16" x14ac:dyDescent="0.3">
      <c r="B22" s="11"/>
      <c r="P22" s="11"/>
    </row>
    <row r="23" spans="2:16" x14ac:dyDescent="0.3">
      <c r="B23" s="11"/>
      <c r="D23" s="16" t="s">
        <v>13</v>
      </c>
      <c r="P23" s="11"/>
    </row>
    <row r="24" spans="2:16" x14ac:dyDescent="0.3">
      <c r="B24" s="11"/>
      <c r="D24" s="16" t="s">
        <v>14</v>
      </c>
      <c r="P24" s="11"/>
    </row>
    <row r="25" spans="2:16" x14ac:dyDescent="0.3">
      <c r="B25" s="11"/>
      <c r="E25" s="16"/>
      <c r="G25" s="16"/>
      <c r="P25" s="11"/>
    </row>
    <row r="26" spans="2:16" x14ac:dyDescent="0.3">
      <c r="B26" s="11"/>
      <c r="D26" s="14" t="s">
        <v>15</v>
      </c>
      <c r="E26" s="15"/>
      <c r="F26" s="15"/>
      <c r="G26" s="15"/>
      <c r="H26" s="15"/>
      <c r="I26" s="15"/>
      <c r="J26" s="15"/>
      <c r="K26" s="15"/>
      <c r="L26" s="15"/>
      <c r="M26" s="15"/>
      <c r="N26" s="15"/>
      <c r="P26" s="11"/>
    </row>
    <row r="27" spans="2:16" x14ac:dyDescent="0.3">
      <c r="B27" s="11"/>
      <c r="P27" s="11"/>
    </row>
    <row r="28" spans="2:16" x14ac:dyDescent="0.3">
      <c r="B28" s="11"/>
      <c r="D28" s="16" t="s">
        <v>16</v>
      </c>
      <c r="P28" s="11"/>
    </row>
    <row r="29" spans="2:16" x14ac:dyDescent="0.3">
      <c r="B29" s="11"/>
      <c r="D29" s="16" t="s">
        <v>17</v>
      </c>
      <c r="P29" s="11"/>
    </row>
    <row r="30" spans="2:16" x14ac:dyDescent="0.3">
      <c r="B30" s="11"/>
      <c r="P30" s="11"/>
    </row>
    <row r="31" spans="2:16" x14ac:dyDescent="0.3">
      <c r="B31" s="11"/>
      <c r="D31" s="14" t="s">
        <v>18</v>
      </c>
      <c r="E31" s="15"/>
      <c r="F31" s="15"/>
      <c r="G31" s="15"/>
      <c r="H31" s="15"/>
      <c r="I31" s="15"/>
      <c r="J31" s="15"/>
      <c r="K31" s="15"/>
      <c r="L31" s="15"/>
      <c r="M31" s="15"/>
      <c r="N31" s="15"/>
      <c r="P31" s="11"/>
    </row>
    <row r="32" spans="2:16" x14ac:dyDescent="0.3">
      <c r="B32" s="11"/>
      <c r="P32" s="11"/>
    </row>
    <row r="33" spans="2:16" x14ac:dyDescent="0.3">
      <c r="B33" s="11"/>
      <c r="D33" s="16" t="s">
        <v>19</v>
      </c>
      <c r="P33" s="11"/>
    </row>
    <row r="34" spans="2:16" x14ac:dyDescent="0.3">
      <c r="B34" s="11"/>
      <c r="D34" s="16" t="s">
        <v>20</v>
      </c>
      <c r="P34" s="11"/>
    </row>
    <row r="35" spans="2:16" x14ac:dyDescent="0.3">
      <c r="B35" s="11"/>
      <c r="D35" s="16"/>
      <c r="P35" s="11"/>
    </row>
    <row r="36" spans="2:16" x14ac:dyDescent="0.3">
      <c r="B36" s="11"/>
      <c r="D36" s="176" t="s">
        <v>107</v>
      </c>
      <c r="P36" s="11"/>
    </row>
    <row r="37" spans="2:16" ht="14.4" customHeight="1" x14ac:dyDescent="0.3">
      <c r="B37" s="11"/>
      <c r="D37" s="189" t="s">
        <v>116</v>
      </c>
      <c r="E37" s="189"/>
      <c r="F37" s="189"/>
      <c r="G37" s="189"/>
      <c r="H37" s="189"/>
      <c r="I37" s="189"/>
      <c r="J37" s="189"/>
      <c r="K37" s="189"/>
      <c r="L37" s="189"/>
      <c r="M37" s="189"/>
      <c r="N37" s="189"/>
      <c r="P37" s="11"/>
    </row>
    <row r="38" spans="2:16" x14ac:dyDescent="0.3">
      <c r="B38" s="11"/>
      <c r="D38" s="189"/>
      <c r="E38" s="189"/>
      <c r="F38" s="189"/>
      <c r="G38" s="189"/>
      <c r="H38" s="189"/>
      <c r="I38" s="189"/>
      <c r="J38" s="189"/>
      <c r="K38" s="189"/>
      <c r="L38" s="189"/>
      <c r="M38" s="189"/>
      <c r="N38" s="189"/>
      <c r="P38" s="11"/>
    </row>
    <row r="39" spans="2:16" x14ac:dyDescent="0.3">
      <c r="B39" s="11"/>
      <c r="D39" s="189"/>
      <c r="E39" s="189"/>
      <c r="F39" s="189"/>
      <c r="G39" s="189"/>
      <c r="H39" s="189"/>
      <c r="I39" s="189"/>
      <c r="J39" s="189"/>
      <c r="K39" s="189"/>
      <c r="L39" s="189"/>
      <c r="M39" s="189"/>
      <c r="N39" s="189"/>
      <c r="P39" s="11"/>
    </row>
    <row r="40" spans="2:16" x14ac:dyDescent="0.3">
      <c r="B40" s="11"/>
      <c r="D40" s="180" t="s">
        <v>109</v>
      </c>
      <c r="E40" s="180"/>
      <c r="F40" s="180"/>
      <c r="G40" s="180"/>
      <c r="H40" s="180"/>
      <c r="I40" s="180"/>
      <c r="J40" s="180"/>
      <c r="K40" s="180"/>
      <c r="L40" s="180"/>
      <c r="M40" s="180"/>
      <c r="N40" s="180"/>
      <c r="P40" s="11"/>
    </row>
    <row r="41" spans="2:16" x14ac:dyDescent="0.3">
      <c r="B41" s="11"/>
      <c r="D41" s="180" t="s">
        <v>108</v>
      </c>
      <c r="E41" s="180"/>
      <c r="F41" s="180"/>
      <c r="G41" s="180"/>
      <c r="H41" s="180"/>
      <c r="I41" s="180"/>
      <c r="J41" s="180"/>
      <c r="K41" s="180"/>
      <c r="L41" s="180"/>
      <c r="M41" s="180"/>
      <c r="N41" s="180"/>
      <c r="P41" s="11"/>
    </row>
    <row r="42" spans="2:16" x14ac:dyDescent="0.3">
      <c r="B42" s="11"/>
      <c r="D42" s="180" t="s">
        <v>110</v>
      </c>
      <c r="E42" s="180"/>
      <c r="F42" s="180"/>
      <c r="G42" s="180"/>
      <c r="H42" s="180"/>
      <c r="I42" s="180"/>
      <c r="J42" s="180"/>
      <c r="K42" s="180"/>
      <c r="L42" s="180"/>
      <c r="M42" s="180"/>
      <c r="N42" s="180"/>
      <c r="P42" s="11"/>
    </row>
    <row r="43" spans="2:16" x14ac:dyDescent="0.3">
      <c r="B43" s="11"/>
      <c r="D43" s="180" t="s">
        <v>111</v>
      </c>
      <c r="E43" s="180"/>
      <c r="F43" s="180"/>
      <c r="G43" s="180"/>
      <c r="H43" s="180"/>
      <c r="I43" s="180"/>
      <c r="J43" s="180"/>
      <c r="K43" s="180"/>
      <c r="L43" s="180"/>
      <c r="M43" s="180"/>
      <c r="N43" s="180"/>
      <c r="P43" s="11"/>
    </row>
    <row r="44" spans="2:16" x14ac:dyDescent="0.3">
      <c r="B44" s="11"/>
      <c r="D44" s="180" t="s">
        <v>113</v>
      </c>
      <c r="E44" s="180"/>
      <c r="F44" s="180"/>
      <c r="G44" s="180"/>
      <c r="H44" s="180"/>
      <c r="I44" s="180"/>
      <c r="J44" s="180"/>
      <c r="K44" s="180"/>
      <c r="L44" s="180"/>
      <c r="M44" s="180"/>
      <c r="N44" s="180"/>
      <c r="P44" s="11"/>
    </row>
    <row r="45" spans="2:16" x14ac:dyDescent="0.3">
      <c r="B45" s="11"/>
      <c r="D45" s="180" t="s">
        <v>112</v>
      </c>
      <c r="E45" s="180"/>
      <c r="F45" s="180"/>
      <c r="G45" s="180"/>
      <c r="H45" s="180"/>
      <c r="I45" s="180"/>
      <c r="J45" s="180"/>
      <c r="K45" s="180"/>
      <c r="L45" s="180"/>
      <c r="M45" s="180"/>
      <c r="N45" s="180"/>
      <c r="P45" s="11"/>
    </row>
    <row r="46" spans="2:16" x14ac:dyDescent="0.3">
      <c r="B46" s="11"/>
      <c r="D46" s="180"/>
      <c r="E46" s="180"/>
      <c r="F46" s="180"/>
      <c r="G46" s="180"/>
      <c r="H46" s="180"/>
      <c r="I46" s="180"/>
      <c r="J46" s="180"/>
      <c r="K46" s="180"/>
      <c r="L46" s="180"/>
      <c r="M46" s="180"/>
      <c r="N46" s="180"/>
      <c r="P46" s="11"/>
    </row>
    <row r="47" spans="2:16" x14ac:dyDescent="0.3">
      <c r="B47" s="11"/>
      <c r="P47" s="11"/>
    </row>
    <row r="48" spans="2:16" x14ac:dyDescent="0.3">
      <c r="B48" s="11"/>
      <c r="D48" s="16"/>
      <c r="P48" s="11"/>
    </row>
    <row r="49" spans="2:16" x14ac:dyDescent="0.3">
      <c r="B49" s="11"/>
      <c r="D49" s="181" t="s">
        <v>114</v>
      </c>
      <c r="E49" s="181"/>
      <c r="F49" s="181"/>
      <c r="G49" s="181"/>
      <c r="H49" s="181"/>
      <c r="I49" s="181"/>
      <c r="J49" s="181"/>
      <c r="K49" s="181"/>
      <c r="L49" s="181"/>
      <c r="M49" s="181"/>
      <c r="N49" s="181"/>
      <c r="P49" s="11"/>
    </row>
    <row r="50" spans="2:16" x14ac:dyDescent="0.3">
      <c r="B50" s="11"/>
      <c r="D50" s="181"/>
      <c r="E50" s="181"/>
      <c r="F50" s="181"/>
      <c r="G50" s="181"/>
      <c r="H50" s="181"/>
      <c r="I50" s="181"/>
      <c r="J50" s="181"/>
      <c r="K50" s="181"/>
      <c r="L50" s="181"/>
      <c r="M50" s="181"/>
      <c r="N50" s="181"/>
      <c r="P50" s="11"/>
    </row>
    <row r="51" spans="2:16" x14ac:dyDescent="0.3">
      <c r="B51" s="11"/>
      <c r="P51" s="11"/>
    </row>
    <row r="52" spans="2:16" x14ac:dyDescent="0.3">
      <c r="B52" s="11"/>
      <c r="C52" s="11"/>
      <c r="D52" s="11"/>
      <c r="E52" s="11"/>
      <c r="F52" s="11"/>
      <c r="G52" s="11"/>
      <c r="H52" s="11"/>
      <c r="I52" s="11"/>
      <c r="J52" s="11"/>
      <c r="K52" s="11"/>
      <c r="L52" s="11"/>
      <c r="M52" s="11"/>
      <c r="N52" s="11"/>
      <c r="O52" s="11"/>
      <c r="P52" s="11"/>
    </row>
  </sheetData>
  <sheetProtection algorithmName="SHA-512" hashValue="n6G5S5C9grWAq2rg0c9VXcJ4KxKOiHmGIMiOYcTQXPeZiB2sEGsabQueg16b8zmfarsz/0oUWRxQZMUqs122lw==" saltValue="jO8Jw4PsYODYclvS6OAsxw==" spinCount="100000" sheet="1" objects="1" scenarios="1"/>
  <mergeCells count="12">
    <mergeCell ref="D41:N41"/>
    <mergeCell ref="D8:E8"/>
    <mergeCell ref="D9:E9"/>
    <mergeCell ref="F9:J9"/>
    <mergeCell ref="D37:N39"/>
    <mergeCell ref="D40:N40"/>
    <mergeCell ref="D46:N46"/>
    <mergeCell ref="D49:N50"/>
    <mergeCell ref="D42:N42"/>
    <mergeCell ref="D43:N43"/>
    <mergeCell ref="D44:N44"/>
    <mergeCell ref="D45:N4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4801ED-B087-405A-BCD8-28877966DBAA}">
  <dimension ref="A2:GV46"/>
  <sheetViews>
    <sheetView tabSelected="1" topLeftCell="F1" zoomScale="107" zoomScaleNormal="107" workbookViewId="0">
      <pane xSplit="15" ySplit="15" topLeftCell="U16" activePane="bottomRight" state="frozen"/>
      <selection pane="topRight" activeCell="U1" sqref="U1"/>
      <selection pane="bottomLeft" activeCell="F16" sqref="F16"/>
      <selection pane="bottomRight" activeCell="Q19" sqref="Q19"/>
    </sheetView>
  </sheetViews>
  <sheetFormatPr baseColWidth="10" defaultColWidth="9.33203125" defaultRowHeight="14.4" x14ac:dyDescent="0.3"/>
  <cols>
    <col min="1" max="1" width="1.6640625" style="22" hidden="1" customWidth="1"/>
    <col min="2" max="5" width="9.33203125" style="22" hidden="1" customWidth="1"/>
    <col min="6" max="6" width="1.6640625" style="22" customWidth="1"/>
    <col min="7" max="7" width="0.6640625" style="4" customWidth="1"/>
    <col min="8" max="8" width="1.6640625" style="22" customWidth="1"/>
    <col min="9" max="9" width="14.5546875" style="22" customWidth="1"/>
    <col min="10" max="14" width="10.6640625" style="22" customWidth="1"/>
    <col min="15" max="15" width="17.88671875" style="22" customWidth="1"/>
    <col min="16" max="16" width="20.109375" style="22" customWidth="1"/>
    <col min="17" max="17" width="17.109375" style="22" bestFit="1" customWidth="1"/>
    <col min="18" max="18" width="1.6640625" style="22" customWidth="1"/>
    <col min="19" max="19" width="0.6640625" style="4" customWidth="1"/>
    <col min="20" max="20" width="5" style="22" customWidth="1"/>
    <col min="21" max="21" width="20.6640625" style="22" customWidth="1"/>
    <col min="22" max="22" width="2.6640625" style="22" customWidth="1"/>
    <col min="23" max="23" width="15.5546875" style="22" customWidth="1"/>
    <col min="24" max="32" width="12.6640625" style="22" hidden="1" customWidth="1"/>
    <col min="33" max="33" width="14" style="22" customWidth="1"/>
    <col min="34" max="37" width="12.6640625" style="22" hidden="1" customWidth="1"/>
    <col min="38" max="39" width="14.33203125" style="22" hidden="1" customWidth="1"/>
    <col min="40" max="40" width="15.88671875" style="22" customWidth="1"/>
    <col min="41" max="41" width="1.6640625" style="22" customWidth="1"/>
    <col min="42" max="42" width="0.88671875" style="4" customWidth="1"/>
    <col min="43" max="43" width="1.6640625" style="22" customWidth="1"/>
    <col min="44" max="44" width="20.6640625" style="22" customWidth="1"/>
    <col min="45" max="45" width="2.6640625" style="22" customWidth="1"/>
    <col min="46" max="46" width="15" style="22" customWidth="1"/>
    <col min="47" max="49" width="12.6640625" style="22" hidden="1" customWidth="1"/>
    <col min="50" max="50" width="14.109375" style="22" hidden="1" customWidth="1"/>
    <col min="51" max="51" width="12.6640625" style="22" hidden="1" customWidth="1"/>
    <col min="52" max="52" width="13.88671875" style="22" hidden="1" customWidth="1"/>
    <col min="53" max="53" width="12.6640625" style="22" hidden="1" customWidth="1"/>
    <col min="54" max="54" width="13.6640625" style="22" hidden="1" customWidth="1"/>
    <col min="55" max="55" width="12.6640625" style="22" hidden="1" customWidth="1"/>
    <col min="56" max="56" width="13.6640625" style="22" bestFit="1" customWidth="1"/>
    <col min="57" max="58" width="12.6640625" style="22" hidden="1" customWidth="1"/>
    <col min="59" max="60" width="13.6640625" style="22" hidden="1" customWidth="1"/>
    <col min="61" max="61" width="13.88671875" style="22" hidden="1" customWidth="1"/>
    <col min="62" max="62" width="14.33203125" style="22" hidden="1" customWidth="1"/>
    <col min="63" max="63" width="15.88671875" style="22" customWidth="1"/>
    <col min="64" max="64" width="1.6640625" style="22" customWidth="1"/>
    <col min="65" max="65" width="0.88671875" style="4" customWidth="1"/>
    <col min="66" max="66" width="1.6640625" style="22" customWidth="1"/>
    <col min="67" max="67" width="20.6640625" style="22" customWidth="1"/>
    <col min="68" max="68" width="2.6640625" style="22" customWidth="1"/>
    <col min="69" max="69" width="15.5546875" style="22" customWidth="1"/>
    <col min="70" max="76" width="12.6640625" style="22" customWidth="1"/>
    <col min="77" max="77" width="12.6640625" style="22" hidden="1" customWidth="1"/>
    <col min="78" max="78" width="12.6640625" style="22" customWidth="1"/>
    <col min="79" max="79" width="15.109375" style="22" hidden="1" customWidth="1"/>
    <col min="80" max="83" width="12.6640625" style="22" hidden="1" customWidth="1"/>
    <col min="84" max="84" width="15.5546875" style="22" hidden="1" customWidth="1"/>
    <col min="85" max="85" width="14.33203125" style="22" customWidth="1"/>
    <col min="86" max="86" width="15.88671875" style="22" customWidth="1"/>
    <col min="87" max="87" width="1.6640625" style="22" customWidth="1"/>
    <col min="88" max="88" width="0.88671875" style="4" customWidth="1"/>
    <col min="89" max="89" width="1.6640625" style="22" customWidth="1"/>
    <col min="90" max="90" width="20.6640625" style="22" customWidth="1"/>
    <col min="91" max="91" width="2.6640625" style="22" customWidth="1"/>
    <col min="92" max="92" width="15.5546875" style="22" customWidth="1"/>
    <col min="93" max="99" width="12.6640625" style="22" customWidth="1"/>
    <col min="100" max="100" width="12.6640625" style="22" hidden="1" customWidth="1"/>
    <col min="101" max="101" width="12.6640625" style="22" customWidth="1"/>
    <col min="102" max="102" width="15.109375" style="22" customWidth="1"/>
    <col min="103" max="106" width="12.6640625" style="22" hidden="1" customWidth="1"/>
    <col min="107" max="107" width="15.5546875" style="22" hidden="1" customWidth="1"/>
    <col min="108" max="108" width="14.33203125" style="22" customWidth="1"/>
    <col min="109" max="109" width="15.88671875" style="22" customWidth="1"/>
    <col min="110" max="110" width="1.6640625" style="22" customWidth="1"/>
    <col min="111" max="111" width="0.88671875" style="4" customWidth="1"/>
    <col min="112" max="112" width="1.6640625" style="22" hidden="1" customWidth="1"/>
    <col min="113" max="113" width="20.6640625" style="22" hidden="1" customWidth="1"/>
    <col min="114" max="114" width="2.6640625" style="22" hidden="1" customWidth="1"/>
    <col min="115" max="115" width="15.5546875" style="22" hidden="1" customWidth="1"/>
    <col min="116" max="124" width="12.6640625" style="22" hidden="1" customWidth="1"/>
    <col min="125" max="125" width="15.109375" style="22" hidden="1" customWidth="1"/>
    <col min="126" max="129" width="12.6640625" style="22" hidden="1" customWidth="1"/>
    <col min="130" max="130" width="15.5546875" style="22" hidden="1" customWidth="1"/>
    <col min="131" max="131" width="14.33203125" style="22" hidden="1" customWidth="1"/>
    <col min="132" max="132" width="15.88671875" style="22" hidden="1" customWidth="1"/>
    <col min="133" max="133" width="1.6640625" style="22" hidden="1" customWidth="1"/>
    <col min="134" max="134" width="0.88671875" style="4" hidden="1" customWidth="1"/>
    <col min="135" max="135" width="1.6640625" style="22" hidden="1" customWidth="1"/>
    <col min="136" max="136" width="20.6640625" style="22" hidden="1" customWidth="1"/>
    <col min="137" max="137" width="2.6640625" style="22" hidden="1" customWidth="1"/>
    <col min="138" max="153" width="12.6640625" style="22" hidden="1" customWidth="1"/>
    <col min="154" max="154" width="14.33203125" style="22" hidden="1" customWidth="1"/>
    <col min="155" max="155" width="15.88671875" style="22" hidden="1" customWidth="1"/>
    <col min="156" max="156" width="1.6640625" style="22" hidden="1" customWidth="1"/>
    <col min="157" max="157" width="0.88671875" style="4" hidden="1" customWidth="1"/>
    <col min="158" max="158" width="1.6640625" style="22" customWidth="1"/>
    <col min="159" max="159" width="20.6640625" style="22" customWidth="1"/>
    <col min="160" max="160" width="2.6640625" style="22" customWidth="1"/>
    <col min="161" max="161" width="13.44140625" style="22" customWidth="1"/>
    <col min="162" max="162" width="12.6640625" style="22" hidden="1" customWidth="1"/>
    <col min="163" max="163" width="13.44140625" style="22" hidden="1" customWidth="1"/>
    <col min="164" max="164" width="12.6640625" style="22" hidden="1" customWidth="1"/>
    <col min="165" max="165" width="13.5546875" style="22" hidden="1" customWidth="1"/>
    <col min="166" max="166" width="13.44140625" style="22" hidden="1" customWidth="1"/>
    <col min="167" max="167" width="14.44140625" style="22" hidden="1" customWidth="1"/>
    <col min="168" max="168" width="13.44140625" style="22" hidden="1" customWidth="1"/>
    <col min="169" max="169" width="14.44140625" style="22" hidden="1" customWidth="1"/>
    <col min="170" max="170" width="13" style="22" hidden="1" customWidth="1"/>
    <col min="171" max="171" width="13" style="22" customWidth="1"/>
    <col min="172" max="172" width="13.44140625" style="22" hidden="1" customWidth="1"/>
    <col min="173" max="173" width="13" style="22" hidden="1" customWidth="1"/>
    <col min="174" max="174" width="13.44140625" style="22" hidden="1" customWidth="1"/>
    <col min="175" max="175" width="13" style="22" hidden="1" customWidth="1"/>
    <col min="176" max="176" width="14.88671875" style="22" hidden="1" customWidth="1"/>
    <col min="177" max="177" width="14.33203125" style="22" hidden="1" customWidth="1"/>
    <col min="178" max="178" width="15.88671875" style="22" customWidth="1"/>
    <col min="179" max="179" width="1.6640625" style="22" customWidth="1"/>
    <col min="180" max="180" width="0.88671875" style="4" customWidth="1"/>
    <col min="181" max="181" width="1.6640625" style="22" customWidth="1"/>
    <col min="182" max="182" width="20.6640625" style="22" customWidth="1"/>
    <col min="183" max="183" width="2.6640625" style="22" customWidth="1"/>
    <col min="184" max="184" width="13.44140625" style="22" customWidth="1"/>
    <col min="185" max="185" width="12.6640625" style="22" customWidth="1"/>
    <col min="186" max="186" width="13.44140625" style="22" customWidth="1"/>
    <col min="187" max="187" width="12.6640625" style="22" customWidth="1"/>
    <col min="188" max="188" width="13.5546875" style="22" customWidth="1"/>
    <col min="189" max="189" width="13.44140625" style="22" customWidth="1"/>
    <col min="190" max="190" width="14.44140625" style="22" customWidth="1"/>
    <col min="191" max="191" width="13.44140625" style="22" customWidth="1"/>
    <col min="192" max="192" width="14.44140625" style="22" hidden="1" customWidth="1"/>
    <col min="193" max="194" width="13" style="22" customWidth="1"/>
    <col min="195" max="195" width="13.44140625" style="22" hidden="1" customWidth="1"/>
    <col min="196" max="196" width="13" style="22" hidden="1" customWidth="1"/>
    <col min="197" max="197" width="13.44140625" style="22" hidden="1" customWidth="1"/>
    <col min="198" max="198" width="13" style="22" hidden="1" customWidth="1"/>
    <col min="199" max="199" width="14.88671875" style="22" hidden="1" customWidth="1"/>
    <col min="200" max="200" width="14.33203125" style="22" customWidth="1"/>
    <col min="201" max="201" width="15.88671875" style="22" customWidth="1"/>
    <col min="202" max="202" width="13.5546875" style="22" customWidth="1"/>
    <col min="203" max="203" width="17.5546875" style="22" hidden="1" customWidth="1"/>
    <col min="204" max="204" width="12.33203125" style="22" hidden="1" customWidth="1"/>
    <col min="205" max="206" width="9.33203125" style="22" customWidth="1"/>
    <col min="207" max="334" width="9.33203125" style="22"/>
    <col min="335" max="335" width="9.6640625" style="22" customWidth="1"/>
    <col min="336" max="336" width="110.44140625" style="22" customWidth="1"/>
    <col min="337" max="337" width="16" style="22" customWidth="1"/>
    <col min="338" max="338" width="24.44140625" style="22" customWidth="1"/>
    <col min="339" max="590" width="9.33203125" style="22"/>
    <col min="591" max="591" width="9.6640625" style="22" customWidth="1"/>
    <col min="592" max="592" width="110.44140625" style="22" customWidth="1"/>
    <col min="593" max="593" width="16" style="22" customWidth="1"/>
    <col min="594" max="594" width="24.44140625" style="22" customWidth="1"/>
    <col min="595" max="846" width="9.33203125" style="22"/>
    <col min="847" max="847" width="9.6640625" style="22" customWidth="1"/>
    <col min="848" max="848" width="110.44140625" style="22" customWidth="1"/>
    <col min="849" max="849" width="16" style="22" customWidth="1"/>
    <col min="850" max="850" width="24.44140625" style="22" customWidth="1"/>
    <col min="851" max="1102" width="9.33203125" style="22"/>
    <col min="1103" max="1103" width="9.6640625" style="22" customWidth="1"/>
    <col min="1104" max="1104" width="110.44140625" style="22" customWidth="1"/>
    <col min="1105" max="1105" width="16" style="22" customWidth="1"/>
    <col min="1106" max="1106" width="24.44140625" style="22" customWidth="1"/>
    <col min="1107" max="1358" width="9.33203125" style="22"/>
    <col min="1359" max="1359" width="9.6640625" style="22" customWidth="1"/>
    <col min="1360" max="1360" width="110.44140625" style="22" customWidth="1"/>
    <col min="1361" max="1361" width="16" style="22" customWidth="1"/>
    <col min="1362" max="1362" width="24.44140625" style="22" customWidth="1"/>
    <col min="1363" max="1614" width="9.33203125" style="22"/>
    <col min="1615" max="1615" width="9.6640625" style="22" customWidth="1"/>
    <col min="1616" max="1616" width="110.44140625" style="22" customWidth="1"/>
    <col min="1617" max="1617" width="16" style="22" customWidth="1"/>
    <col min="1618" max="1618" width="24.44140625" style="22" customWidth="1"/>
    <col min="1619" max="1870" width="9.33203125" style="22"/>
    <col min="1871" max="1871" width="9.6640625" style="22" customWidth="1"/>
    <col min="1872" max="1872" width="110.44140625" style="22" customWidth="1"/>
    <col min="1873" max="1873" width="16" style="22" customWidth="1"/>
    <col min="1874" max="1874" width="24.44140625" style="22" customWidth="1"/>
    <col min="1875" max="2126" width="9.33203125" style="22"/>
    <col min="2127" max="2127" width="9.6640625" style="22" customWidth="1"/>
    <col min="2128" max="2128" width="110.44140625" style="22" customWidth="1"/>
    <col min="2129" max="2129" width="16" style="22" customWidth="1"/>
    <col min="2130" max="2130" width="24.44140625" style="22" customWidth="1"/>
    <col min="2131" max="2382" width="9.33203125" style="22"/>
    <col min="2383" max="2383" width="9.6640625" style="22" customWidth="1"/>
    <col min="2384" max="2384" width="110.44140625" style="22" customWidth="1"/>
    <col min="2385" max="2385" width="16" style="22" customWidth="1"/>
    <col min="2386" max="2386" width="24.44140625" style="22" customWidth="1"/>
    <col min="2387" max="2638" width="9.33203125" style="22"/>
    <col min="2639" max="2639" width="9.6640625" style="22" customWidth="1"/>
    <col min="2640" max="2640" width="110.44140625" style="22" customWidth="1"/>
    <col min="2641" max="2641" width="16" style="22" customWidth="1"/>
    <col min="2642" max="2642" width="24.44140625" style="22" customWidth="1"/>
    <col min="2643" max="2894" width="9.33203125" style="22"/>
    <col min="2895" max="2895" width="9.6640625" style="22" customWidth="1"/>
    <col min="2896" max="2896" width="110.44140625" style="22" customWidth="1"/>
    <col min="2897" max="2897" width="16" style="22" customWidth="1"/>
    <col min="2898" max="2898" width="24.44140625" style="22" customWidth="1"/>
    <col min="2899" max="3150" width="9.33203125" style="22"/>
    <col min="3151" max="3151" width="9.6640625" style="22" customWidth="1"/>
    <col min="3152" max="3152" width="110.44140625" style="22" customWidth="1"/>
    <col min="3153" max="3153" width="16" style="22" customWidth="1"/>
    <col min="3154" max="3154" width="24.44140625" style="22" customWidth="1"/>
    <col min="3155" max="3406" width="9.33203125" style="22"/>
    <col min="3407" max="3407" width="9.6640625" style="22" customWidth="1"/>
    <col min="3408" max="3408" width="110.44140625" style="22" customWidth="1"/>
    <col min="3409" max="3409" width="16" style="22" customWidth="1"/>
    <col min="3410" max="3410" width="24.44140625" style="22" customWidth="1"/>
    <col min="3411" max="3662" width="9.33203125" style="22"/>
    <col min="3663" max="3663" width="9.6640625" style="22" customWidth="1"/>
    <col min="3664" max="3664" width="110.44140625" style="22" customWidth="1"/>
    <col min="3665" max="3665" width="16" style="22" customWidth="1"/>
    <col min="3666" max="3666" width="24.44140625" style="22" customWidth="1"/>
    <col min="3667" max="3918" width="9.33203125" style="22"/>
    <col min="3919" max="3919" width="9.6640625" style="22" customWidth="1"/>
    <col min="3920" max="3920" width="110.44140625" style="22" customWidth="1"/>
    <col min="3921" max="3921" width="16" style="22" customWidth="1"/>
    <col min="3922" max="3922" width="24.44140625" style="22" customWidth="1"/>
    <col min="3923" max="4174" width="9.33203125" style="22"/>
    <col min="4175" max="4175" width="9.6640625" style="22" customWidth="1"/>
    <col min="4176" max="4176" width="110.44140625" style="22" customWidth="1"/>
    <col min="4177" max="4177" width="16" style="22" customWidth="1"/>
    <col min="4178" max="4178" width="24.44140625" style="22" customWidth="1"/>
    <col min="4179" max="4430" width="9.33203125" style="22"/>
    <col min="4431" max="4431" width="9.6640625" style="22" customWidth="1"/>
    <col min="4432" max="4432" width="110.44140625" style="22" customWidth="1"/>
    <col min="4433" max="4433" width="16" style="22" customWidth="1"/>
    <col min="4434" max="4434" width="24.44140625" style="22" customWidth="1"/>
    <col min="4435" max="4686" width="9.33203125" style="22"/>
    <col min="4687" max="4687" width="9.6640625" style="22" customWidth="1"/>
    <col min="4688" max="4688" width="110.44140625" style="22" customWidth="1"/>
    <col min="4689" max="4689" width="16" style="22" customWidth="1"/>
    <col min="4690" max="4690" width="24.44140625" style="22" customWidth="1"/>
    <col min="4691" max="4942" width="9.33203125" style="22"/>
    <col min="4943" max="4943" width="9.6640625" style="22" customWidth="1"/>
    <col min="4944" max="4944" width="110.44140625" style="22" customWidth="1"/>
    <col min="4945" max="4945" width="16" style="22" customWidth="1"/>
    <col min="4946" max="4946" width="24.44140625" style="22" customWidth="1"/>
    <col min="4947" max="5198" width="9.33203125" style="22"/>
    <col min="5199" max="5199" width="9.6640625" style="22" customWidth="1"/>
    <col min="5200" max="5200" width="110.44140625" style="22" customWidth="1"/>
    <col min="5201" max="5201" width="16" style="22" customWidth="1"/>
    <col min="5202" max="5202" width="24.44140625" style="22" customWidth="1"/>
    <col min="5203" max="5454" width="9.33203125" style="22"/>
    <col min="5455" max="5455" width="9.6640625" style="22" customWidth="1"/>
    <col min="5456" max="5456" width="110.44140625" style="22" customWidth="1"/>
    <col min="5457" max="5457" width="16" style="22" customWidth="1"/>
    <col min="5458" max="5458" width="24.44140625" style="22" customWidth="1"/>
    <col min="5459" max="5710" width="9.33203125" style="22"/>
    <col min="5711" max="5711" width="9.6640625" style="22" customWidth="1"/>
    <col min="5712" max="5712" width="110.44140625" style="22" customWidth="1"/>
    <col min="5713" max="5713" width="16" style="22" customWidth="1"/>
    <col min="5714" max="5714" width="24.44140625" style="22" customWidth="1"/>
    <col min="5715" max="5966" width="9.33203125" style="22"/>
    <col min="5967" max="5967" width="9.6640625" style="22" customWidth="1"/>
    <col min="5968" max="5968" width="110.44140625" style="22" customWidth="1"/>
    <col min="5969" max="5969" width="16" style="22" customWidth="1"/>
    <col min="5970" max="5970" width="24.44140625" style="22" customWidth="1"/>
    <col min="5971" max="6222" width="9.33203125" style="22"/>
    <col min="6223" max="6223" width="9.6640625" style="22" customWidth="1"/>
    <col min="6224" max="6224" width="110.44140625" style="22" customWidth="1"/>
    <col min="6225" max="6225" width="16" style="22" customWidth="1"/>
    <col min="6226" max="6226" width="24.44140625" style="22" customWidth="1"/>
    <col min="6227" max="6478" width="9.33203125" style="22"/>
    <col min="6479" max="6479" width="9.6640625" style="22" customWidth="1"/>
    <col min="6480" max="6480" width="110.44140625" style="22" customWidth="1"/>
    <col min="6481" max="6481" width="16" style="22" customWidth="1"/>
    <col min="6482" max="6482" width="24.44140625" style="22" customWidth="1"/>
    <col min="6483" max="6734" width="9.33203125" style="22"/>
    <col min="6735" max="6735" width="9.6640625" style="22" customWidth="1"/>
    <col min="6736" max="6736" width="110.44140625" style="22" customWidth="1"/>
    <col min="6737" max="6737" width="16" style="22" customWidth="1"/>
    <col min="6738" max="6738" width="24.44140625" style="22" customWidth="1"/>
    <col min="6739" max="6990" width="9.33203125" style="22"/>
    <col min="6991" max="6991" width="9.6640625" style="22" customWidth="1"/>
    <col min="6992" max="6992" width="110.44140625" style="22" customWidth="1"/>
    <col min="6993" max="6993" width="16" style="22" customWidth="1"/>
    <col min="6994" max="6994" width="24.44140625" style="22" customWidth="1"/>
    <col min="6995" max="7246" width="9.33203125" style="22"/>
    <col min="7247" max="7247" width="9.6640625" style="22" customWidth="1"/>
    <col min="7248" max="7248" width="110.44140625" style="22" customWidth="1"/>
    <col min="7249" max="7249" width="16" style="22" customWidth="1"/>
    <col min="7250" max="7250" width="24.44140625" style="22" customWidth="1"/>
    <col min="7251" max="7502" width="9.33203125" style="22"/>
    <col min="7503" max="7503" width="9.6640625" style="22" customWidth="1"/>
    <col min="7504" max="7504" width="110.44140625" style="22" customWidth="1"/>
    <col min="7505" max="7505" width="16" style="22" customWidth="1"/>
    <col min="7506" max="7506" width="24.44140625" style="22" customWidth="1"/>
    <col min="7507" max="7758" width="9.33203125" style="22"/>
    <col min="7759" max="7759" width="9.6640625" style="22" customWidth="1"/>
    <col min="7760" max="7760" width="110.44140625" style="22" customWidth="1"/>
    <col min="7761" max="7761" width="16" style="22" customWidth="1"/>
    <col min="7762" max="7762" width="24.44140625" style="22" customWidth="1"/>
    <col min="7763" max="8014" width="9.33203125" style="22"/>
    <col min="8015" max="8015" width="9.6640625" style="22" customWidth="1"/>
    <col min="8016" max="8016" width="110.44140625" style="22" customWidth="1"/>
    <col min="8017" max="8017" width="16" style="22" customWidth="1"/>
    <col min="8018" max="8018" width="24.44140625" style="22" customWidth="1"/>
    <col min="8019" max="8270" width="9.33203125" style="22"/>
    <col min="8271" max="8271" width="9.6640625" style="22" customWidth="1"/>
    <col min="8272" max="8272" width="110.44140625" style="22" customWidth="1"/>
    <col min="8273" max="8273" width="16" style="22" customWidth="1"/>
    <col min="8274" max="8274" width="24.44140625" style="22" customWidth="1"/>
    <col min="8275" max="8526" width="9.33203125" style="22"/>
    <col min="8527" max="8527" width="9.6640625" style="22" customWidth="1"/>
    <col min="8528" max="8528" width="110.44140625" style="22" customWidth="1"/>
    <col min="8529" max="8529" width="16" style="22" customWidth="1"/>
    <col min="8530" max="8530" width="24.44140625" style="22" customWidth="1"/>
    <col min="8531" max="8782" width="9.33203125" style="22"/>
    <col min="8783" max="8783" width="9.6640625" style="22" customWidth="1"/>
    <col min="8784" max="8784" width="110.44140625" style="22" customWidth="1"/>
    <col min="8785" max="8785" width="16" style="22" customWidth="1"/>
    <col min="8786" max="8786" width="24.44140625" style="22" customWidth="1"/>
    <col min="8787" max="9038" width="9.33203125" style="22"/>
    <col min="9039" max="9039" width="9.6640625" style="22" customWidth="1"/>
    <col min="9040" max="9040" width="110.44140625" style="22" customWidth="1"/>
    <col min="9041" max="9041" width="16" style="22" customWidth="1"/>
    <col min="9042" max="9042" width="24.44140625" style="22" customWidth="1"/>
    <col min="9043" max="9294" width="9.33203125" style="22"/>
    <col min="9295" max="9295" width="9.6640625" style="22" customWidth="1"/>
    <col min="9296" max="9296" width="110.44140625" style="22" customWidth="1"/>
    <col min="9297" max="9297" width="16" style="22" customWidth="1"/>
    <col min="9298" max="9298" width="24.44140625" style="22" customWidth="1"/>
    <col min="9299" max="9550" width="9.33203125" style="22"/>
    <col min="9551" max="9551" width="9.6640625" style="22" customWidth="1"/>
    <col min="9552" max="9552" width="110.44140625" style="22" customWidth="1"/>
    <col min="9553" max="9553" width="16" style="22" customWidth="1"/>
    <col min="9554" max="9554" width="24.44140625" style="22" customWidth="1"/>
    <col min="9555" max="9806" width="9.33203125" style="22"/>
    <col min="9807" max="9807" width="9.6640625" style="22" customWidth="1"/>
    <col min="9808" max="9808" width="110.44140625" style="22" customWidth="1"/>
    <col min="9809" max="9809" width="16" style="22" customWidth="1"/>
    <col min="9810" max="9810" width="24.44140625" style="22" customWidth="1"/>
    <col min="9811" max="10062" width="9.33203125" style="22"/>
    <col min="10063" max="10063" width="9.6640625" style="22" customWidth="1"/>
    <col min="10064" max="10064" width="110.44140625" style="22" customWidth="1"/>
    <col min="10065" max="10065" width="16" style="22" customWidth="1"/>
    <col min="10066" max="10066" width="24.44140625" style="22" customWidth="1"/>
    <col min="10067" max="10318" width="9.33203125" style="22"/>
    <col min="10319" max="10319" width="9.6640625" style="22" customWidth="1"/>
    <col min="10320" max="10320" width="110.44140625" style="22" customWidth="1"/>
    <col min="10321" max="10321" width="16" style="22" customWidth="1"/>
    <col min="10322" max="10322" width="24.44140625" style="22" customWidth="1"/>
    <col min="10323" max="10574" width="9.33203125" style="22"/>
    <col min="10575" max="10575" width="9.6640625" style="22" customWidth="1"/>
    <col min="10576" max="10576" width="110.44140625" style="22" customWidth="1"/>
    <col min="10577" max="10577" width="16" style="22" customWidth="1"/>
    <col min="10578" max="10578" width="24.44140625" style="22" customWidth="1"/>
    <col min="10579" max="10830" width="9.33203125" style="22"/>
    <col min="10831" max="10831" width="9.6640625" style="22" customWidth="1"/>
    <col min="10832" max="10832" width="110.44140625" style="22" customWidth="1"/>
    <col min="10833" max="10833" width="16" style="22" customWidth="1"/>
    <col min="10834" max="10834" width="24.44140625" style="22" customWidth="1"/>
    <col min="10835" max="11086" width="9.33203125" style="22"/>
    <col min="11087" max="11087" width="9.6640625" style="22" customWidth="1"/>
    <col min="11088" max="11088" width="110.44140625" style="22" customWidth="1"/>
    <col min="11089" max="11089" width="16" style="22" customWidth="1"/>
    <col min="11090" max="11090" width="24.44140625" style="22" customWidth="1"/>
    <col min="11091" max="11342" width="9.33203125" style="22"/>
    <col min="11343" max="11343" width="9.6640625" style="22" customWidth="1"/>
    <col min="11344" max="11344" width="110.44140625" style="22" customWidth="1"/>
    <col min="11345" max="11345" width="16" style="22" customWidth="1"/>
    <col min="11346" max="11346" width="24.44140625" style="22" customWidth="1"/>
    <col min="11347" max="11598" width="9.33203125" style="22"/>
    <col min="11599" max="11599" width="9.6640625" style="22" customWidth="1"/>
    <col min="11600" max="11600" width="110.44140625" style="22" customWidth="1"/>
    <col min="11601" max="11601" width="16" style="22" customWidth="1"/>
    <col min="11602" max="11602" width="24.44140625" style="22" customWidth="1"/>
    <col min="11603" max="11854" width="9.33203125" style="22"/>
    <col min="11855" max="11855" width="9.6640625" style="22" customWidth="1"/>
    <col min="11856" max="11856" width="110.44140625" style="22" customWidth="1"/>
    <col min="11857" max="11857" width="16" style="22" customWidth="1"/>
    <col min="11858" max="11858" width="24.44140625" style="22" customWidth="1"/>
    <col min="11859" max="12110" width="9.33203125" style="22"/>
    <col min="12111" max="12111" width="9.6640625" style="22" customWidth="1"/>
    <col min="12112" max="12112" width="110.44140625" style="22" customWidth="1"/>
    <col min="12113" max="12113" width="16" style="22" customWidth="1"/>
    <col min="12114" max="12114" width="24.44140625" style="22" customWidth="1"/>
    <col min="12115" max="12366" width="9.33203125" style="22"/>
    <col min="12367" max="12367" width="9.6640625" style="22" customWidth="1"/>
    <col min="12368" max="12368" width="110.44140625" style="22" customWidth="1"/>
    <col min="12369" max="12369" width="16" style="22" customWidth="1"/>
    <col min="12370" max="12370" width="24.44140625" style="22" customWidth="1"/>
    <col min="12371" max="12622" width="9.33203125" style="22"/>
    <col min="12623" max="12623" width="9.6640625" style="22" customWidth="1"/>
    <col min="12624" max="12624" width="110.44140625" style="22" customWidth="1"/>
    <col min="12625" max="12625" width="16" style="22" customWidth="1"/>
    <col min="12626" max="12626" width="24.44140625" style="22" customWidth="1"/>
    <col min="12627" max="12878" width="9.33203125" style="22"/>
    <col min="12879" max="12879" width="9.6640625" style="22" customWidth="1"/>
    <col min="12880" max="12880" width="110.44140625" style="22" customWidth="1"/>
    <col min="12881" max="12881" width="16" style="22" customWidth="1"/>
    <col min="12882" max="12882" width="24.44140625" style="22" customWidth="1"/>
    <col min="12883" max="13134" width="9.33203125" style="22"/>
    <col min="13135" max="13135" width="9.6640625" style="22" customWidth="1"/>
    <col min="13136" max="13136" width="110.44140625" style="22" customWidth="1"/>
    <col min="13137" max="13137" width="16" style="22" customWidth="1"/>
    <col min="13138" max="13138" width="24.44140625" style="22" customWidth="1"/>
    <col min="13139" max="13390" width="9.33203125" style="22"/>
    <col min="13391" max="13391" width="9.6640625" style="22" customWidth="1"/>
    <col min="13392" max="13392" width="110.44140625" style="22" customWidth="1"/>
    <col min="13393" max="13393" width="16" style="22" customWidth="1"/>
    <col min="13394" max="13394" width="24.44140625" style="22" customWidth="1"/>
    <col min="13395" max="13646" width="9.33203125" style="22"/>
    <col min="13647" max="13647" width="9.6640625" style="22" customWidth="1"/>
    <col min="13648" max="13648" width="110.44140625" style="22" customWidth="1"/>
    <col min="13649" max="13649" width="16" style="22" customWidth="1"/>
    <col min="13650" max="13650" width="24.44140625" style="22" customWidth="1"/>
    <col min="13651" max="13902" width="9.33203125" style="22"/>
    <col min="13903" max="13903" width="9.6640625" style="22" customWidth="1"/>
    <col min="13904" max="13904" width="110.44140625" style="22" customWidth="1"/>
    <col min="13905" max="13905" width="16" style="22" customWidth="1"/>
    <col min="13906" max="13906" width="24.44140625" style="22" customWidth="1"/>
    <col min="13907" max="14158" width="9.33203125" style="22"/>
    <col min="14159" max="14159" width="9.6640625" style="22" customWidth="1"/>
    <col min="14160" max="14160" width="110.44140625" style="22" customWidth="1"/>
    <col min="14161" max="14161" width="16" style="22" customWidth="1"/>
    <col min="14162" max="14162" width="24.44140625" style="22" customWidth="1"/>
    <col min="14163" max="14414" width="9.33203125" style="22"/>
    <col min="14415" max="14415" width="9.6640625" style="22" customWidth="1"/>
    <col min="14416" max="14416" width="110.44140625" style="22" customWidth="1"/>
    <col min="14417" max="14417" width="16" style="22" customWidth="1"/>
    <col min="14418" max="14418" width="24.44140625" style="22" customWidth="1"/>
    <col min="14419" max="14670" width="9.33203125" style="22"/>
    <col min="14671" max="14671" width="9.6640625" style="22" customWidth="1"/>
    <col min="14672" max="14672" width="110.44140625" style="22" customWidth="1"/>
    <col min="14673" max="14673" width="16" style="22" customWidth="1"/>
    <col min="14674" max="14674" width="24.44140625" style="22" customWidth="1"/>
    <col min="14675" max="14926" width="9.33203125" style="22"/>
    <col min="14927" max="14927" width="9.6640625" style="22" customWidth="1"/>
    <col min="14928" max="14928" width="110.44140625" style="22" customWidth="1"/>
    <col min="14929" max="14929" width="16" style="22" customWidth="1"/>
    <col min="14930" max="14930" width="24.44140625" style="22" customWidth="1"/>
    <col min="14931" max="15182" width="9.33203125" style="22"/>
    <col min="15183" max="15183" width="9.6640625" style="22" customWidth="1"/>
    <col min="15184" max="15184" width="110.44140625" style="22" customWidth="1"/>
    <col min="15185" max="15185" width="16" style="22" customWidth="1"/>
    <col min="15186" max="15186" width="24.44140625" style="22" customWidth="1"/>
    <col min="15187" max="15438" width="9.33203125" style="22"/>
    <col min="15439" max="15439" width="9.6640625" style="22" customWidth="1"/>
    <col min="15440" max="15440" width="110.44140625" style="22" customWidth="1"/>
    <col min="15441" max="15441" width="16" style="22" customWidth="1"/>
    <col min="15442" max="15442" width="24.44140625" style="22" customWidth="1"/>
    <col min="15443" max="15694" width="9.33203125" style="22"/>
    <col min="15695" max="15695" width="9.6640625" style="22" customWidth="1"/>
    <col min="15696" max="15696" width="110.44140625" style="22" customWidth="1"/>
    <col min="15697" max="15697" width="16" style="22" customWidth="1"/>
    <col min="15698" max="15698" width="24.44140625" style="22" customWidth="1"/>
    <col min="15699" max="15950" width="9.33203125" style="22"/>
    <col min="15951" max="15951" width="9.6640625" style="22" customWidth="1"/>
    <col min="15952" max="15952" width="110.44140625" style="22" customWidth="1"/>
    <col min="15953" max="15953" width="16" style="22" customWidth="1"/>
    <col min="15954" max="15954" width="24.44140625" style="22" customWidth="1"/>
    <col min="15955" max="16384" width="9.33203125" style="22"/>
  </cols>
  <sheetData>
    <row r="2" spans="2:204" s="12" customFormat="1" x14ac:dyDescent="0.3">
      <c r="G2"/>
      <c r="S2"/>
      <c r="AP2"/>
      <c r="BM2"/>
      <c r="CJ2"/>
      <c r="DG2"/>
      <c r="ED2"/>
      <c r="FA2"/>
      <c r="FX2"/>
    </row>
    <row r="3" spans="2:204" s="2" customFormat="1" x14ac:dyDescent="0.3">
      <c r="B3" s="1" t="s">
        <v>21</v>
      </c>
      <c r="C3" s="1"/>
      <c r="D3" s="1"/>
      <c r="E3" s="1"/>
      <c r="G3" s="3"/>
      <c r="H3" s="3"/>
      <c r="I3" s="1" t="s">
        <v>22</v>
      </c>
      <c r="J3" s="1"/>
      <c r="K3" s="1"/>
      <c r="L3" s="1"/>
      <c r="M3" s="1"/>
      <c r="N3" s="1"/>
      <c r="O3" s="1"/>
      <c r="P3" s="1"/>
      <c r="Q3" s="1"/>
      <c r="R3" s="3"/>
      <c r="S3" s="3"/>
      <c r="T3"/>
      <c r="U3" s="1" t="str">
        <f>+"POZO | "&amp; U4 &amp;" | CANTIDADES Y MONTOS"</f>
        <v>POZO | Workover #1 | CANTIDADES Y MONTOS</v>
      </c>
      <c r="V3" s="1"/>
      <c r="W3" s="1"/>
      <c r="X3" s="1"/>
      <c r="Y3" s="1"/>
      <c r="Z3" s="1"/>
      <c r="AA3" s="1"/>
      <c r="AB3" s="1"/>
      <c r="AC3" s="1"/>
      <c r="AD3" s="1"/>
      <c r="AE3" s="1"/>
      <c r="AF3" s="1"/>
      <c r="AG3" s="1"/>
      <c r="AH3" s="1"/>
      <c r="AI3" s="1"/>
      <c r="AJ3" s="1"/>
      <c r="AK3" s="1"/>
      <c r="AL3" s="1"/>
      <c r="AM3" s="1"/>
      <c r="AN3" s="1"/>
      <c r="AP3" s="3"/>
      <c r="AQ3"/>
      <c r="AR3" s="1" t="str">
        <f>+"POZO | "&amp; AR4 &amp;" | CANTIDADES Y MONTOS"</f>
        <v>POZO | Workover #2 | CANTIDADES Y MONTOS</v>
      </c>
      <c r="AS3" s="1"/>
      <c r="AT3" s="1"/>
      <c r="AU3" s="1"/>
      <c r="AV3" s="1"/>
      <c r="AW3" s="1"/>
      <c r="AX3" s="1"/>
      <c r="AY3" s="1"/>
      <c r="AZ3" s="1"/>
      <c r="BA3" s="1"/>
      <c r="BB3" s="1"/>
      <c r="BC3" s="1"/>
      <c r="BD3" s="1"/>
      <c r="BE3" s="1"/>
      <c r="BF3" s="1"/>
      <c r="BG3" s="1"/>
      <c r="BH3" s="1"/>
      <c r="BI3" s="1"/>
      <c r="BJ3" s="1"/>
      <c r="BK3" s="1"/>
      <c r="BM3" s="3"/>
      <c r="BN3"/>
      <c r="BO3" s="1" t="str">
        <f>+"POZO | "&amp; BO4 &amp;" | CANTIDADES Y MONTOS"</f>
        <v>POZO | Exploratorio  # 1 | CANTIDADES Y MONTOS</v>
      </c>
      <c r="BP3" s="1"/>
      <c r="BQ3" s="1"/>
      <c r="BR3" s="1"/>
      <c r="BS3" s="1"/>
      <c r="BT3" s="1"/>
      <c r="BU3" s="1"/>
      <c r="BV3" s="1"/>
      <c r="BW3" s="1"/>
      <c r="BX3" s="1"/>
      <c r="BY3" s="1"/>
      <c r="BZ3" s="1"/>
      <c r="CA3" s="1"/>
      <c r="CB3" s="1"/>
      <c r="CC3" s="1"/>
      <c r="CD3" s="1"/>
      <c r="CE3" s="1"/>
      <c r="CF3" s="1"/>
      <c r="CG3" s="1"/>
      <c r="CH3" s="1"/>
      <c r="CJ3" s="3"/>
      <c r="CK3"/>
      <c r="CL3" s="1" t="str">
        <f>+"POZO | "&amp; CL4 &amp;" | CANTIDADES Y MONTOS"</f>
        <v>POZO | Exploratorio  # 2 | CANTIDADES Y MONTOS</v>
      </c>
      <c r="CM3" s="1"/>
      <c r="CN3" s="1"/>
      <c r="CO3" s="1"/>
      <c r="CP3" s="1"/>
      <c r="CQ3" s="1"/>
      <c r="CR3" s="1"/>
      <c r="CS3" s="1"/>
      <c r="CT3" s="1"/>
      <c r="CU3" s="1"/>
      <c r="CV3" s="1"/>
      <c r="CW3" s="1"/>
      <c r="CX3" s="1"/>
      <c r="CY3" s="1"/>
      <c r="CZ3" s="1"/>
      <c r="DA3" s="1"/>
      <c r="DB3" s="1"/>
      <c r="DC3" s="1"/>
      <c r="DD3" s="1"/>
      <c r="DE3" s="1"/>
      <c r="DG3" s="3"/>
      <c r="DH3"/>
      <c r="DI3" s="1" t="str">
        <f>+"POZO | "&amp; DI4 &amp;" | CANTIDADES Y MONTOS"</f>
        <v>POZO | 0 | CANTIDADES Y MONTOS</v>
      </c>
      <c r="DJ3" s="1"/>
      <c r="DK3" s="1"/>
      <c r="DL3" s="1"/>
      <c r="DM3" s="1"/>
      <c r="DN3" s="1"/>
      <c r="DO3" s="1"/>
      <c r="DP3" s="1"/>
      <c r="DQ3" s="1"/>
      <c r="DR3" s="1"/>
      <c r="DS3" s="1"/>
      <c r="DT3" s="1"/>
      <c r="DU3" s="1"/>
      <c r="DV3" s="1"/>
      <c r="DW3" s="1"/>
      <c r="DX3" s="1"/>
      <c r="DY3" s="1"/>
      <c r="DZ3" s="1"/>
      <c r="EA3" s="1"/>
      <c r="EB3" s="1"/>
      <c r="ED3" s="3"/>
      <c r="EE3"/>
      <c r="EF3" s="1" t="str">
        <f>+"POZO | "&amp; EF4 &amp;" | CANTIDADES Y MONTOS"</f>
        <v>POZO |  | CANTIDADES Y MONTOS</v>
      </c>
      <c r="EG3" s="1"/>
      <c r="EH3" s="1"/>
      <c r="EI3" s="1"/>
      <c r="EJ3" s="1"/>
      <c r="EK3" s="1"/>
      <c r="EL3" s="1"/>
      <c r="EM3" s="1"/>
      <c r="EN3" s="1"/>
      <c r="EO3" s="1"/>
      <c r="EP3" s="1"/>
      <c r="EQ3" s="1"/>
      <c r="ER3" s="1"/>
      <c r="ES3" s="1"/>
      <c r="ET3" s="1"/>
      <c r="EU3" s="1"/>
      <c r="EV3" s="1"/>
      <c r="EW3" s="1"/>
      <c r="EX3" s="1"/>
      <c r="EY3" s="1"/>
      <c r="FA3" s="3"/>
      <c r="FB3"/>
      <c r="FC3" s="1" t="s">
        <v>23</v>
      </c>
      <c r="FD3" s="1"/>
      <c r="FE3" s="1"/>
      <c r="FF3" s="1"/>
      <c r="FG3" s="1"/>
      <c r="FH3" s="1"/>
      <c r="FI3" s="1"/>
      <c r="FJ3" s="1"/>
      <c r="FK3" s="1"/>
      <c r="FL3" s="1"/>
      <c r="FM3" s="1"/>
      <c r="FN3" s="1"/>
      <c r="FO3" s="1"/>
      <c r="FP3" s="1"/>
      <c r="FQ3" s="1"/>
      <c r="FR3" s="1"/>
      <c r="FS3" s="1"/>
      <c r="FT3" s="1"/>
      <c r="FU3" s="1"/>
      <c r="FV3" s="1"/>
      <c r="FX3" s="3"/>
      <c r="FY3"/>
      <c r="FZ3" s="1" t="s">
        <v>23</v>
      </c>
      <c r="GA3" s="1"/>
      <c r="GB3" s="1"/>
      <c r="GC3" s="1"/>
      <c r="GD3" s="1"/>
      <c r="GE3" s="1"/>
      <c r="GF3" s="1"/>
      <c r="GG3" s="1"/>
      <c r="GH3" s="1"/>
      <c r="GI3" s="1"/>
      <c r="GJ3" s="1"/>
      <c r="GK3" s="1"/>
      <c r="GL3" s="1"/>
      <c r="GM3" s="1"/>
      <c r="GN3" s="1"/>
      <c r="GO3" s="1"/>
      <c r="GP3" s="1"/>
      <c r="GQ3" s="1"/>
      <c r="GR3" s="1"/>
      <c r="GS3" s="1"/>
    </row>
    <row r="4" spans="2:204" ht="21" x14ac:dyDescent="0.3">
      <c r="G4" s="5"/>
      <c r="I4" s="27"/>
      <c r="J4" s="28"/>
      <c r="K4" s="28"/>
      <c r="L4" s="28"/>
      <c r="M4" s="28"/>
      <c r="N4" s="28"/>
      <c r="O4" s="28"/>
      <c r="R4" s="29"/>
      <c r="S4" s="5"/>
      <c r="T4" s="12"/>
      <c r="U4" s="41" t="str">
        <f>'VALOR CONTRATO HOKCHI'!D7</f>
        <v>Workover #1</v>
      </c>
      <c r="V4" s="41"/>
      <c r="W4" s="49">
        <v>1</v>
      </c>
      <c r="X4" s="49">
        <v>2</v>
      </c>
      <c r="Y4" s="49">
        <v>3</v>
      </c>
      <c r="Z4" s="49">
        <v>4</v>
      </c>
      <c r="AA4" s="49">
        <v>5</v>
      </c>
      <c r="AB4" s="49">
        <v>6</v>
      </c>
      <c r="AC4" s="49">
        <v>7</v>
      </c>
      <c r="AD4" s="49">
        <v>8</v>
      </c>
      <c r="AE4" s="49">
        <v>9</v>
      </c>
      <c r="AF4" s="49">
        <v>10</v>
      </c>
      <c r="AG4" s="49">
        <v>11</v>
      </c>
      <c r="AH4" s="49">
        <v>12</v>
      </c>
      <c r="AI4" s="49">
        <v>13</v>
      </c>
      <c r="AJ4" s="49">
        <v>14</v>
      </c>
      <c r="AK4" s="49">
        <v>15</v>
      </c>
      <c r="AL4" s="49">
        <v>16</v>
      </c>
      <c r="AM4" s="49">
        <v>17</v>
      </c>
      <c r="AP4" s="5"/>
      <c r="AR4" s="41" t="str">
        <f>'VALOR CONTRATO HOKCHI'!D8</f>
        <v>Workover #2</v>
      </c>
      <c r="AS4" s="41"/>
      <c r="AT4" s="49">
        <v>1</v>
      </c>
      <c r="AU4" s="49">
        <v>2</v>
      </c>
      <c r="AV4" s="49">
        <v>3</v>
      </c>
      <c r="AW4" s="49">
        <v>4</v>
      </c>
      <c r="AX4" s="49">
        <v>5</v>
      </c>
      <c r="AY4" s="49">
        <v>6</v>
      </c>
      <c r="AZ4" s="49">
        <v>7</v>
      </c>
      <c r="BA4" s="49">
        <v>8</v>
      </c>
      <c r="BB4" s="49">
        <v>9</v>
      </c>
      <c r="BC4" s="49">
        <v>10</v>
      </c>
      <c r="BD4" s="49">
        <v>11</v>
      </c>
      <c r="BE4" s="49">
        <v>12</v>
      </c>
      <c r="BF4" s="49">
        <v>13</v>
      </c>
      <c r="BG4" s="49">
        <v>14</v>
      </c>
      <c r="BH4" s="49">
        <v>15</v>
      </c>
      <c r="BI4" s="49">
        <v>16</v>
      </c>
      <c r="BJ4" s="49">
        <v>17</v>
      </c>
      <c r="BM4" s="5"/>
      <c r="BO4" s="41" t="str">
        <f>'VALOR CONTRATO BLOQUE 31'!D7</f>
        <v>Exploratorio  # 1</v>
      </c>
      <c r="BP4" s="41"/>
      <c r="BQ4" s="49">
        <v>1</v>
      </c>
      <c r="BR4" s="49">
        <v>2</v>
      </c>
      <c r="BS4" s="49">
        <v>3</v>
      </c>
      <c r="BT4" s="49">
        <v>4</v>
      </c>
      <c r="BU4" s="49">
        <v>5</v>
      </c>
      <c r="BV4" s="49">
        <v>6</v>
      </c>
      <c r="BW4" s="49">
        <v>7</v>
      </c>
      <c r="BX4" s="49">
        <v>8</v>
      </c>
      <c r="BY4" s="49">
        <v>9</v>
      </c>
      <c r="BZ4" s="49">
        <v>10</v>
      </c>
      <c r="CA4" s="49">
        <v>11</v>
      </c>
      <c r="CB4" s="49">
        <v>12</v>
      </c>
      <c r="CC4" s="49">
        <v>13</v>
      </c>
      <c r="CD4" s="49">
        <v>14</v>
      </c>
      <c r="CE4" s="49">
        <v>15</v>
      </c>
      <c r="CF4" s="49">
        <v>16</v>
      </c>
      <c r="CG4" s="49">
        <v>17</v>
      </c>
      <c r="CJ4" s="5"/>
      <c r="CL4" s="41" t="str">
        <f>'VALOR CONTRATO BLOQUE 31'!D8</f>
        <v>Exploratorio  # 2</v>
      </c>
      <c r="CM4" s="41"/>
      <c r="CN4" s="49">
        <v>1</v>
      </c>
      <c r="CO4" s="49">
        <v>2</v>
      </c>
      <c r="CP4" s="49">
        <v>3</v>
      </c>
      <c r="CQ4" s="49">
        <v>4</v>
      </c>
      <c r="CR4" s="49">
        <v>5</v>
      </c>
      <c r="CS4" s="49">
        <v>6</v>
      </c>
      <c r="CT4" s="49">
        <v>7</v>
      </c>
      <c r="CU4" s="49">
        <v>8</v>
      </c>
      <c r="CV4" s="49">
        <v>9</v>
      </c>
      <c r="CW4" s="49">
        <v>10</v>
      </c>
      <c r="CX4" s="49">
        <v>11</v>
      </c>
      <c r="CY4" s="49">
        <v>12</v>
      </c>
      <c r="CZ4" s="49">
        <v>13</v>
      </c>
      <c r="DA4" s="49">
        <v>14</v>
      </c>
      <c r="DB4" s="49">
        <v>15</v>
      </c>
      <c r="DC4" s="49">
        <v>16</v>
      </c>
      <c r="DD4" s="49">
        <v>17</v>
      </c>
      <c r="DG4" s="5"/>
      <c r="DI4" s="41">
        <f>'VALOR CONTRATO BLOQUE 31'!D9</f>
        <v>0</v>
      </c>
      <c r="DJ4" s="41"/>
      <c r="DK4" s="49">
        <v>1</v>
      </c>
      <c r="DL4" s="49">
        <v>2</v>
      </c>
      <c r="DM4" s="49">
        <v>3</v>
      </c>
      <c r="DN4" s="49">
        <v>4</v>
      </c>
      <c r="DO4" s="49">
        <v>5</v>
      </c>
      <c r="DP4" s="49">
        <v>6</v>
      </c>
      <c r="DQ4" s="49">
        <v>7</v>
      </c>
      <c r="DR4" s="49">
        <v>8</v>
      </c>
      <c r="DS4" s="49">
        <v>9</v>
      </c>
      <c r="DT4" s="49">
        <v>10</v>
      </c>
      <c r="DU4" s="49">
        <v>11</v>
      </c>
      <c r="DV4" s="49">
        <v>12</v>
      </c>
      <c r="DW4" s="49">
        <v>13</v>
      </c>
      <c r="DX4" s="49">
        <v>14</v>
      </c>
      <c r="DY4" s="49">
        <v>15</v>
      </c>
      <c r="DZ4" s="49">
        <v>16</v>
      </c>
      <c r="EA4" s="49">
        <v>17</v>
      </c>
      <c r="ED4" s="5"/>
      <c r="EF4" s="41"/>
      <c r="EG4" s="41"/>
      <c r="EH4" s="49">
        <v>1</v>
      </c>
      <c r="EI4" s="49">
        <v>2</v>
      </c>
      <c r="EJ4" s="49">
        <v>3</v>
      </c>
      <c r="EK4" s="49">
        <v>4</v>
      </c>
      <c r="EL4" s="49">
        <v>5</v>
      </c>
      <c r="EM4" s="49">
        <v>6</v>
      </c>
      <c r="EN4" s="49">
        <v>7</v>
      </c>
      <c r="EO4" s="49">
        <v>8</v>
      </c>
      <c r="EP4" s="49">
        <v>9</v>
      </c>
      <c r="EQ4" s="49">
        <v>10</v>
      </c>
      <c r="ER4" s="49">
        <v>11</v>
      </c>
      <c r="ES4" s="49">
        <v>12</v>
      </c>
      <c r="ET4" s="49">
        <v>13</v>
      </c>
      <c r="EU4" s="49">
        <v>14</v>
      </c>
      <c r="EV4" s="49">
        <v>15</v>
      </c>
      <c r="EW4" s="49">
        <v>16</v>
      </c>
      <c r="EX4" s="49">
        <v>17</v>
      </c>
      <c r="FA4" s="5"/>
      <c r="FC4" s="41" t="s">
        <v>24</v>
      </c>
      <c r="FD4" s="41"/>
      <c r="FE4" s="49">
        <v>1</v>
      </c>
      <c r="FF4" s="49">
        <v>2</v>
      </c>
      <c r="FG4" s="49">
        <v>3</v>
      </c>
      <c r="FH4" s="49">
        <v>4</v>
      </c>
      <c r="FI4" s="49">
        <v>5</v>
      </c>
      <c r="FJ4" s="49">
        <v>6</v>
      </c>
      <c r="FK4" s="49">
        <v>7</v>
      </c>
      <c r="FL4" s="49">
        <v>8</v>
      </c>
      <c r="FM4" s="49">
        <v>9</v>
      </c>
      <c r="FN4" s="49">
        <v>10</v>
      </c>
      <c r="FO4" s="49">
        <v>11</v>
      </c>
      <c r="FP4" s="49">
        <v>12</v>
      </c>
      <c r="FQ4" s="49">
        <v>13</v>
      </c>
      <c r="FR4" s="49">
        <v>14</v>
      </c>
      <c r="FS4" s="49">
        <v>14</v>
      </c>
      <c r="FT4" s="49">
        <v>16</v>
      </c>
      <c r="FU4" s="49">
        <v>17</v>
      </c>
      <c r="FX4" s="5"/>
      <c r="FZ4" s="41" t="s">
        <v>25</v>
      </c>
      <c r="GA4" s="41"/>
      <c r="GB4" s="49">
        <v>1</v>
      </c>
      <c r="GC4" s="49">
        <v>2</v>
      </c>
      <c r="GD4" s="49">
        <v>3</v>
      </c>
      <c r="GE4" s="49">
        <v>4</v>
      </c>
      <c r="GF4" s="49">
        <v>5</v>
      </c>
      <c r="GG4" s="49">
        <v>6</v>
      </c>
      <c r="GH4" s="49">
        <v>7</v>
      </c>
      <c r="GI4" s="49">
        <v>8</v>
      </c>
      <c r="GJ4" s="49">
        <v>9</v>
      </c>
      <c r="GK4" s="49">
        <v>10</v>
      </c>
      <c r="GL4" s="49">
        <v>11</v>
      </c>
      <c r="GM4" s="49">
        <v>12</v>
      </c>
      <c r="GN4" s="49">
        <v>13</v>
      </c>
      <c r="GO4" s="49">
        <v>14</v>
      </c>
      <c r="GP4" s="49">
        <v>14</v>
      </c>
      <c r="GQ4" s="49">
        <v>16</v>
      </c>
      <c r="GR4" s="49">
        <v>17</v>
      </c>
    </row>
    <row r="5" spans="2:204" x14ac:dyDescent="0.3">
      <c r="G5" s="5"/>
      <c r="I5" s="30" t="s">
        <v>3</v>
      </c>
      <c r="J5" s="31"/>
      <c r="K5" s="32" t="str">
        <f>INSTRUCCIONES!F8</f>
        <v>Hokchi &amp; Bloque 31</v>
      </c>
      <c r="L5" s="33"/>
      <c r="M5" s="33"/>
      <c r="N5" s="33"/>
      <c r="O5" s="34"/>
      <c r="R5" s="29"/>
      <c r="S5" s="5"/>
      <c r="T5" s="12"/>
      <c r="U5" s="99"/>
      <c r="W5" s="64"/>
      <c r="X5" s="65"/>
      <c r="Y5" s="65"/>
      <c r="Z5" s="65"/>
      <c r="AA5" s="65"/>
      <c r="AB5" s="65"/>
      <c r="AC5" s="65"/>
      <c r="AD5" s="65"/>
      <c r="AE5" s="65"/>
      <c r="AF5" s="65"/>
      <c r="AG5" s="65"/>
      <c r="AH5" s="65"/>
      <c r="AI5" s="65"/>
      <c r="AJ5" s="65"/>
      <c r="AK5" s="66"/>
      <c r="AL5" s="66"/>
      <c r="AM5" s="66"/>
      <c r="AN5" s="67"/>
      <c r="AP5" s="5"/>
      <c r="AR5" s="63"/>
      <c r="AT5" s="64"/>
      <c r="AU5" s="65"/>
      <c r="AV5" s="65"/>
      <c r="AW5" s="65"/>
      <c r="AX5" s="65"/>
      <c r="AY5" s="65"/>
      <c r="AZ5" s="65"/>
      <c r="BA5" s="65"/>
      <c r="BB5" s="65"/>
      <c r="BC5" s="65"/>
      <c r="BD5" s="65"/>
      <c r="BE5" s="65"/>
      <c r="BF5" s="65"/>
      <c r="BG5" s="65"/>
      <c r="BH5" s="66"/>
      <c r="BI5" s="66"/>
      <c r="BJ5" s="66"/>
      <c r="BK5" s="67"/>
      <c r="BM5" s="5"/>
      <c r="BO5" s="63"/>
      <c r="BQ5" s="64"/>
      <c r="BR5" s="65"/>
      <c r="BS5" s="65"/>
      <c r="BT5" s="65"/>
      <c r="BU5" s="65"/>
      <c r="BV5" s="65"/>
      <c r="BW5" s="65"/>
      <c r="BX5" s="65"/>
      <c r="BY5" s="65"/>
      <c r="BZ5" s="65"/>
      <c r="CA5" s="65"/>
      <c r="CB5" s="65"/>
      <c r="CC5" s="65"/>
      <c r="CD5" s="65"/>
      <c r="CE5" s="66"/>
      <c r="CF5" s="66"/>
      <c r="CG5" s="66"/>
      <c r="CH5" s="67"/>
      <c r="CJ5" s="5"/>
      <c r="CL5" s="63"/>
      <c r="CN5" s="64"/>
      <c r="CO5" s="65"/>
      <c r="CP5" s="65"/>
      <c r="CQ5" s="65"/>
      <c r="CR5" s="65"/>
      <c r="CS5" s="65"/>
      <c r="CT5" s="65"/>
      <c r="CU5" s="65"/>
      <c r="CV5" s="65"/>
      <c r="CW5" s="65"/>
      <c r="CX5" s="65"/>
      <c r="CY5" s="65"/>
      <c r="CZ5" s="65"/>
      <c r="DA5" s="65"/>
      <c r="DB5" s="66"/>
      <c r="DC5" s="66"/>
      <c r="DD5" s="66"/>
      <c r="DE5" s="67"/>
      <c r="DG5" s="5"/>
      <c r="DI5" s="63"/>
      <c r="DK5" s="64"/>
      <c r="DL5" s="65"/>
      <c r="DM5" s="65"/>
      <c r="DN5" s="65"/>
      <c r="DO5" s="65"/>
      <c r="DP5" s="65"/>
      <c r="DQ5" s="65"/>
      <c r="DR5" s="65"/>
      <c r="DS5" s="65"/>
      <c r="DT5" s="65"/>
      <c r="DU5" s="65"/>
      <c r="DV5" s="65"/>
      <c r="DW5" s="65"/>
      <c r="DX5" s="65"/>
      <c r="DY5" s="66"/>
      <c r="DZ5" s="66"/>
      <c r="EA5" s="66"/>
      <c r="EB5" s="67"/>
      <c r="ED5" s="5"/>
      <c r="EF5" s="63"/>
      <c r="EH5" s="64"/>
      <c r="EI5" s="65"/>
      <c r="EJ5" s="65"/>
      <c r="EK5" s="65"/>
      <c r="EL5" s="65"/>
      <c r="EM5" s="65"/>
      <c r="EN5" s="65"/>
      <c r="EO5" s="65"/>
      <c r="EP5" s="65"/>
      <c r="EQ5" s="65"/>
      <c r="ER5" s="65"/>
      <c r="ES5" s="65"/>
      <c r="ET5" s="65"/>
      <c r="EU5" s="65"/>
      <c r="EV5" s="66"/>
      <c r="EW5" s="66"/>
      <c r="EX5" s="66"/>
      <c r="EY5" s="67"/>
      <c r="FA5" s="5"/>
      <c r="FC5" s="63"/>
      <c r="FE5" s="64"/>
      <c r="FF5" s="65"/>
      <c r="FG5" s="65"/>
      <c r="FH5" s="65"/>
      <c r="FI5" s="65"/>
      <c r="FJ5" s="65"/>
      <c r="FK5" s="65"/>
      <c r="FL5" s="65"/>
      <c r="FM5" s="65"/>
      <c r="FN5" s="65"/>
      <c r="FO5" s="65"/>
      <c r="FP5" s="65"/>
      <c r="FQ5" s="65"/>
      <c r="FR5" s="65"/>
      <c r="FS5" s="65"/>
      <c r="FT5" s="66"/>
      <c r="FU5" s="66"/>
      <c r="FV5" s="67"/>
      <c r="FX5" s="5"/>
      <c r="FZ5" s="63"/>
      <c r="GB5" s="148"/>
      <c r="GC5" s="149"/>
      <c r="GD5" s="149"/>
      <c r="GE5" s="149"/>
      <c r="GF5" s="149"/>
      <c r="GG5" s="149"/>
      <c r="GH5" s="149"/>
      <c r="GI5" s="149"/>
      <c r="GJ5" s="149"/>
      <c r="GK5" s="149"/>
      <c r="GL5" s="149"/>
      <c r="GM5" s="149"/>
      <c r="GN5" s="149"/>
      <c r="GO5" s="149"/>
      <c r="GP5" s="149"/>
      <c r="GQ5" s="150"/>
      <c r="GR5" s="151"/>
      <c r="GS5" s="144"/>
    </row>
    <row r="6" spans="2:204" x14ac:dyDescent="0.3">
      <c r="G6" s="5"/>
      <c r="I6" s="30" t="s">
        <v>5</v>
      </c>
      <c r="J6" s="31"/>
      <c r="K6" s="190">
        <f>INSTRUCCIONES!F9</f>
        <v>0</v>
      </c>
      <c r="L6" s="191"/>
      <c r="M6" s="191"/>
      <c r="N6" s="191"/>
      <c r="O6" s="192"/>
      <c r="R6" s="29"/>
      <c r="S6" s="5"/>
      <c r="T6" s="12"/>
      <c r="U6" s="68"/>
      <c r="W6" s="69"/>
      <c r="X6" s="70"/>
      <c r="Y6" s="70"/>
      <c r="Z6" s="70"/>
      <c r="AA6" s="70"/>
      <c r="AB6" s="70"/>
      <c r="AC6" s="70"/>
      <c r="AD6" s="70"/>
      <c r="AE6" s="70"/>
      <c r="AF6" s="70"/>
      <c r="AG6" s="70"/>
      <c r="AH6" s="70"/>
      <c r="AI6" s="70"/>
      <c r="AJ6" s="70"/>
      <c r="AK6" s="71"/>
      <c r="AL6" s="71"/>
      <c r="AM6" s="71"/>
      <c r="AN6" s="72"/>
      <c r="AP6" s="5"/>
      <c r="AR6" s="68"/>
      <c r="AT6" s="69"/>
      <c r="AU6" s="70"/>
      <c r="AV6" s="70"/>
      <c r="AW6" s="70"/>
      <c r="AX6" s="70"/>
      <c r="AY6" s="70"/>
      <c r="AZ6" s="70"/>
      <c r="BA6" s="70"/>
      <c r="BB6" s="70"/>
      <c r="BC6" s="70"/>
      <c r="BD6" s="70"/>
      <c r="BE6" s="70"/>
      <c r="BF6" s="70"/>
      <c r="BG6" s="70"/>
      <c r="BH6" s="71"/>
      <c r="BI6" s="71"/>
      <c r="BJ6" s="71"/>
      <c r="BK6" s="72"/>
      <c r="BM6" s="5"/>
      <c r="BO6" s="68"/>
      <c r="BQ6" s="69"/>
      <c r="BR6" s="70"/>
      <c r="BS6" s="70"/>
      <c r="BT6" s="70"/>
      <c r="BU6" s="70"/>
      <c r="BV6" s="70"/>
      <c r="BW6" s="70"/>
      <c r="BX6" s="70"/>
      <c r="BY6" s="70"/>
      <c r="BZ6" s="70"/>
      <c r="CA6" s="70"/>
      <c r="CB6" s="70"/>
      <c r="CC6" s="70"/>
      <c r="CD6" s="70"/>
      <c r="CE6" s="71"/>
      <c r="CF6" s="71"/>
      <c r="CG6" s="71"/>
      <c r="CH6" s="72"/>
      <c r="CJ6" s="5"/>
      <c r="CL6" s="68"/>
      <c r="CN6" s="69"/>
      <c r="CO6" s="70"/>
      <c r="CP6" s="70"/>
      <c r="CQ6" s="70"/>
      <c r="CR6" s="70"/>
      <c r="CS6" s="70"/>
      <c r="CT6" s="70"/>
      <c r="CU6" s="70"/>
      <c r="CV6" s="70"/>
      <c r="CW6" s="70"/>
      <c r="CX6" s="70"/>
      <c r="CY6" s="70"/>
      <c r="CZ6" s="70"/>
      <c r="DA6" s="70"/>
      <c r="DB6" s="71"/>
      <c r="DC6" s="71"/>
      <c r="DD6" s="71"/>
      <c r="DE6" s="72"/>
      <c r="DG6" s="5"/>
      <c r="DI6" s="68"/>
      <c r="DK6" s="69"/>
      <c r="DL6" s="70"/>
      <c r="DM6" s="70"/>
      <c r="DN6" s="70"/>
      <c r="DO6" s="70"/>
      <c r="DP6" s="70"/>
      <c r="DQ6" s="70"/>
      <c r="DR6" s="70"/>
      <c r="DS6" s="70"/>
      <c r="DT6" s="70"/>
      <c r="DU6" s="70"/>
      <c r="DV6" s="70"/>
      <c r="DW6" s="70"/>
      <c r="DX6" s="70"/>
      <c r="DY6" s="71"/>
      <c r="DZ6" s="71"/>
      <c r="EA6" s="71"/>
      <c r="EB6" s="72"/>
      <c r="ED6" s="5"/>
      <c r="EF6" s="68"/>
      <c r="EH6" s="69"/>
      <c r="EI6" s="70"/>
      <c r="EJ6" s="70"/>
      <c r="EK6" s="70"/>
      <c r="EL6" s="70"/>
      <c r="EM6" s="70"/>
      <c r="EN6" s="70"/>
      <c r="EO6" s="70"/>
      <c r="EP6" s="70"/>
      <c r="EQ6" s="70"/>
      <c r="ER6" s="70"/>
      <c r="ES6" s="70"/>
      <c r="ET6" s="70"/>
      <c r="EU6" s="70"/>
      <c r="EV6" s="71"/>
      <c r="EW6" s="71"/>
      <c r="EX6" s="71"/>
      <c r="EY6" s="72"/>
      <c r="FA6" s="5"/>
      <c r="FC6" s="68"/>
      <c r="FE6" s="69"/>
      <c r="FF6" s="70"/>
      <c r="FG6" s="70"/>
      <c r="FH6" s="70"/>
      <c r="FI6" s="70"/>
      <c r="FJ6" s="70"/>
      <c r="FK6" s="70"/>
      <c r="FL6" s="70"/>
      <c r="FM6" s="70"/>
      <c r="FN6" s="70"/>
      <c r="FO6" s="70"/>
      <c r="FP6" s="70"/>
      <c r="FQ6" s="70"/>
      <c r="FR6" s="70"/>
      <c r="FS6" s="70"/>
      <c r="FT6" s="71"/>
      <c r="FU6" s="71"/>
      <c r="FV6" s="72"/>
      <c r="FX6" s="5"/>
      <c r="FZ6" s="68"/>
      <c r="GB6" s="152"/>
      <c r="GC6" s="70"/>
      <c r="GD6" s="70"/>
      <c r="GE6" s="70"/>
      <c r="GF6" s="70"/>
      <c r="GG6" s="70"/>
      <c r="GH6" s="70"/>
      <c r="GI6" s="70"/>
      <c r="GJ6" s="70"/>
      <c r="GK6" s="70"/>
      <c r="GL6" s="70"/>
      <c r="GM6" s="70"/>
      <c r="GN6" s="70"/>
      <c r="GO6" s="70"/>
      <c r="GP6" s="70"/>
      <c r="GQ6" s="71"/>
      <c r="GR6" s="153"/>
      <c r="GS6" s="145"/>
      <c r="GU6" s="22" t="s">
        <v>26</v>
      </c>
      <c r="GV6" s="162">
        <f>GS10+FV10</f>
        <v>99.972999999999985</v>
      </c>
    </row>
    <row r="7" spans="2:204" s="23" customFormat="1" ht="73.5" customHeight="1" x14ac:dyDescent="0.3">
      <c r="G7" s="6"/>
      <c r="I7" s="24"/>
      <c r="J7" s="24"/>
      <c r="K7" s="24"/>
      <c r="L7" s="24"/>
      <c r="M7" s="24"/>
      <c r="N7" s="24"/>
      <c r="O7" s="24"/>
      <c r="S7" s="6"/>
      <c r="T7" s="24"/>
      <c r="U7" s="73" t="s">
        <v>27</v>
      </c>
      <c r="V7" s="42"/>
      <c r="W7" s="100" t="s">
        <v>28</v>
      </c>
      <c r="X7" s="74" t="s">
        <v>29</v>
      </c>
      <c r="Y7" s="74" t="s">
        <v>30</v>
      </c>
      <c r="Z7" s="74" t="s">
        <v>31</v>
      </c>
      <c r="AA7" s="74" t="s">
        <v>32</v>
      </c>
      <c r="AB7" s="74" t="s">
        <v>33</v>
      </c>
      <c r="AC7" s="74" t="s">
        <v>34</v>
      </c>
      <c r="AD7" s="74" t="s">
        <v>35</v>
      </c>
      <c r="AE7" s="74" t="s">
        <v>36</v>
      </c>
      <c r="AF7" s="74" t="s">
        <v>37</v>
      </c>
      <c r="AG7" s="74" t="s">
        <v>38</v>
      </c>
      <c r="AH7" s="74"/>
      <c r="AI7" s="74"/>
      <c r="AJ7" s="74"/>
      <c r="AK7" s="75"/>
      <c r="AL7" s="75"/>
      <c r="AM7" s="75" t="s">
        <v>39</v>
      </c>
      <c r="AN7" s="76" t="s">
        <v>40</v>
      </c>
      <c r="AP7" s="6"/>
      <c r="AR7" s="73" t="s">
        <v>27</v>
      </c>
      <c r="AS7" s="42"/>
      <c r="AT7" s="100" t="s">
        <v>28</v>
      </c>
      <c r="AU7" s="74" t="s">
        <v>29</v>
      </c>
      <c r="AV7" s="74" t="s">
        <v>30</v>
      </c>
      <c r="AW7" s="74" t="s">
        <v>31</v>
      </c>
      <c r="AX7" s="74" t="s">
        <v>32</v>
      </c>
      <c r="AY7" s="74" t="s">
        <v>33</v>
      </c>
      <c r="AZ7" s="74" t="s">
        <v>34</v>
      </c>
      <c r="BA7" s="74" t="s">
        <v>35</v>
      </c>
      <c r="BB7" s="74" t="s">
        <v>36</v>
      </c>
      <c r="BC7" s="74" t="s">
        <v>37</v>
      </c>
      <c r="BD7" s="74" t="s">
        <v>38</v>
      </c>
      <c r="BE7" s="74"/>
      <c r="BF7" s="74"/>
      <c r="BG7" s="74"/>
      <c r="BH7" s="75"/>
      <c r="BI7" s="75"/>
      <c r="BJ7" s="75" t="s">
        <v>39</v>
      </c>
      <c r="BK7" s="76" t="s">
        <v>40</v>
      </c>
      <c r="BM7" s="6"/>
      <c r="BO7" s="73" t="s">
        <v>27</v>
      </c>
      <c r="BP7" s="42"/>
      <c r="BQ7" s="100" t="s">
        <v>28</v>
      </c>
      <c r="BR7" s="74" t="s">
        <v>29</v>
      </c>
      <c r="BS7" s="74" t="s">
        <v>30</v>
      </c>
      <c r="BT7" s="74" t="s">
        <v>31</v>
      </c>
      <c r="BU7" s="74" t="s">
        <v>32</v>
      </c>
      <c r="BV7" s="74" t="s">
        <v>33</v>
      </c>
      <c r="BW7" s="74" t="s">
        <v>34</v>
      </c>
      <c r="BX7" s="74" t="s">
        <v>35</v>
      </c>
      <c r="BY7" s="74" t="s">
        <v>36</v>
      </c>
      <c r="BZ7" s="74" t="s">
        <v>37</v>
      </c>
      <c r="CA7" s="74"/>
      <c r="CB7" s="74"/>
      <c r="CC7" s="74"/>
      <c r="CD7" s="74"/>
      <c r="CE7" s="75"/>
      <c r="CF7" s="75"/>
      <c r="CG7" s="75" t="s">
        <v>39</v>
      </c>
      <c r="CH7" s="76" t="s">
        <v>40</v>
      </c>
      <c r="CJ7" s="6"/>
      <c r="CL7" s="73" t="s">
        <v>27</v>
      </c>
      <c r="CM7" s="42"/>
      <c r="CN7" s="100" t="s">
        <v>28</v>
      </c>
      <c r="CO7" s="74" t="s">
        <v>29</v>
      </c>
      <c r="CP7" s="74" t="s">
        <v>30</v>
      </c>
      <c r="CQ7" s="74" t="s">
        <v>31</v>
      </c>
      <c r="CR7" s="74" t="s">
        <v>32</v>
      </c>
      <c r="CS7" s="74" t="s">
        <v>33</v>
      </c>
      <c r="CT7" s="74" t="s">
        <v>34</v>
      </c>
      <c r="CU7" s="74" t="s">
        <v>35</v>
      </c>
      <c r="CV7" s="74" t="s">
        <v>36</v>
      </c>
      <c r="CW7" s="74" t="s">
        <v>37</v>
      </c>
      <c r="CX7" s="74" t="s">
        <v>41</v>
      </c>
      <c r="CY7" s="74"/>
      <c r="CZ7" s="74"/>
      <c r="DA7" s="74"/>
      <c r="DB7" s="75"/>
      <c r="DC7" s="75"/>
      <c r="DD7" s="75" t="s">
        <v>39</v>
      </c>
      <c r="DE7" s="76" t="s">
        <v>40</v>
      </c>
      <c r="DG7" s="6"/>
      <c r="DI7" s="73" t="s">
        <v>27</v>
      </c>
      <c r="DJ7" s="42"/>
      <c r="DK7" s="100" t="s">
        <v>28</v>
      </c>
      <c r="DL7" s="74" t="s">
        <v>29</v>
      </c>
      <c r="DM7" s="74" t="s">
        <v>30</v>
      </c>
      <c r="DN7" s="74" t="s">
        <v>31</v>
      </c>
      <c r="DO7" s="74" t="s">
        <v>32</v>
      </c>
      <c r="DP7" s="74" t="s">
        <v>33</v>
      </c>
      <c r="DQ7" s="74" t="s">
        <v>34</v>
      </c>
      <c r="DR7" s="74" t="s">
        <v>35</v>
      </c>
      <c r="DS7" s="74" t="s">
        <v>36</v>
      </c>
      <c r="DT7" s="74" t="s">
        <v>37</v>
      </c>
      <c r="DU7" s="74" t="s">
        <v>41</v>
      </c>
      <c r="DV7" s="74"/>
      <c r="DW7" s="74"/>
      <c r="DX7" s="74"/>
      <c r="DY7" s="75"/>
      <c r="DZ7" s="75"/>
      <c r="EA7" s="75" t="s">
        <v>39</v>
      </c>
      <c r="EB7" s="76" t="s">
        <v>40</v>
      </c>
      <c r="ED7" s="6"/>
      <c r="EF7" s="73" t="s">
        <v>27</v>
      </c>
      <c r="EG7" s="42"/>
      <c r="EH7" s="100" t="s">
        <v>42</v>
      </c>
      <c r="EI7" s="74" t="s">
        <v>29</v>
      </c>
      <c r="EJ7" s="74" t="s">
        <v>30</v>
      </c>
      <c r="EK7" s="74" t="s">
        <v>31</v>
      </c>
      <c r="EL7" s="74" t="s">
        <v>32</v>
      </c>
      <c r="EM7" s="74" t="s">
        <v>33</v>
      </c>
      <c r="EN7" s="74" t="s">
        <v>34</v>
      </c>
      <c r="EO7" s="74" t="s">
        <v>35</v>
      </c>
      <c r="EP7" s="74" t="s">
        <v>36</v>
      </c>
      <c r="EQ7" s="74" t="s">
        <v>37</v>
      </c>
      <c r="ER7" s="74" t="s">
        <v>38</v>
      </c>
      <c r="ES7" s="74"/>
      <c r="ET7" s="74"/>
      <c r="EU7" s="74"/>
      <c r="EV7" s="75"/>
      <c r="EW7" s="75"/>
      <c r="EX7" s="75" t="s">
        <v>39</v>
      </c>
      <c r="EY7" s="76" t="s">
        <v>40</v>
      </c>
      <c r="FA7" s="6"/>
      <c r="FC7" s="73" t="s">
        <v>27</v>
      </c>
      <c r="FD7" s="42"/>
      <c r="FE7" s="100" t="s">
        <v>28</v>
      </c>
      <c r="FF7" s="74" t="s">
        <v>29</v>
      </c>
      <c r="FG7" s="74" t="s">
        <v>30</v>
      </c>
      <c r="FH7" s="74" t="s">
        <v>31</v>
      </c>
      <c r="FI7" s="74" t="s">
        <v>32</v>
      </c>
      <c r="FJ7" s="74" t="s">
        <v>33</v>
      </c>
      <c r="FK7" s="74" t="s">
        <v>34</v>
      </c>
      <c r="FL7" s="74" t="s">
        <v>35</v>
      </c>
      <c r="FM7" s="74" t="s">
        <v>36</v>
      </c>
      <c r="FN7" s="74" t="s">
        <v>37</v>
      </c>
      <c r="FO7" s="74" t="s">
        <v>38</v>
      </c>
      <c r="FP7" s="74"/>
      <c r="FQ7" s="74"/>
      <c r="FR7" s="74"/>
      <c r="FS7" s="75"/>
      <c r="FT7" s="75"/>
      <c r="FU7" s="75" t="s">
        <v>39</v>
      </c>
      <c r="FV7" s="76" t="s">
        <v>40</v>
      </c>
      <c r="FX7" s="6"/>
      <c r="FZ7" s="73" t="s">
        <v>27</v>
      </c>
      <c r="GA7" s="42"/>
      <c r="GB7" s="154" t="s">
        <v>28</v>
      </c>
      <c r="GC7" s="74" t="s">
        <v>29</v>
      </c>
      <c r="GD7" s="74" t="s">
        <v>30</v>
      </c>
      <c r="GE7" s="74" t="s">
        <v>31</v>
      </c>
      <c r="GF7" s="74" t="s">
        <v>32</v>
      </c>
      <c r="GG7" s="74" t="s">
        <v>33</v>
      </c>
      <c r="GH7" s="74" t="s">
        <v>34</v>
      </c>
      <c r="GI7" s="74" t="s">
        <v>35</v>
      </c>
      <c r="GJ7" s="74" t="s">
        <v>36</v>
      </c>
      <c r="GK7" s="74" t="s">
        <v>37</v>
      </c>
      <c r="GL7" s="74" t="s">
        <v>41</v>
      </c>
      <c r="GM7" s="74"/>
      <c r="GN7" s="74"/>
      <c r="GO7" s="74"/>
      <c r="GP7" s="75"/>
      <c r="GQ7" s="75"/>
      <c r="GR7" s="155" t="s">
        <v>39</v>
      </c>
      <c r="GS7" s="146" t="s">
        <v>40</v>
      </c>
      <c r="GU7" s="23" t="s">
        <v>43</v>
      </c>
      <c r="GV7" s="163">
        <f>GS10*100%/GV6</f>
        <v>0.68391465695737852</v>
      </c>
    </row>
    <row r="8" spans="2:204" x14ac:dyDescent="0.3">
      <c r="G8" s="5"/>
      <c r="I8" s="35"/>
      <c r="J8" s="35"/>
      <c r="K8" s="35"/>
      <c r="L8" s="35"/>
      <c r="M8" s="35"/>
      <c r="N8" s="35"/>
      <c r="O8" s="35"/>
      <c r="P8" s="36" t="s">
        <v>44</v>
      </c>
      <c r="Q8" s="37"/>
      <c r="S8" s="5"/>
      <c r="U8" s="77" t="s">
        <v>45</v>
      </c>
      <c r="W8" s="101"/>
      <c r="X8" s="79"/>
      <c r="Y8" s="79"/>
      <c r="Z8" s="79"/>
      <c r="AA8" s="79"/>
      <c r="AB8" s="79"/>
      <c r="AC8" s="79"/>
      <c r="AD8" s="79"/>
      <c r="AE8" s="79"/>
      <c r="AF8" s="79"/>
      <c r="AG8" s="79">
        <v>2560</v>
      </c>
      <c r="AH8" s="79"/>
      <c r="AI8" s="79"/>
      <c r="AJ8" s="79"/>
      <c r="AK8" s="80"/>
      <c r="AL8" s="80"/>
      <c r="AM8" s="80">
        <v>0</v>
      </c>
      <c r="AN8" s="81">
        <f>+AL8</f>
        <v>0</v>
      </c>
      <c r="AP8" s="5"/>
      <c r="AR8" s="77" t="s">
        <v>45</v>
      </c>
      <c r="AT8" s="78">
        <v>0</v>
      </c>
      <c r="AU8" s="79"/>
      <c r="AV8" s="79"/>
      <c r="AW8" s="79"/>
      <c r="AX8" s="79"/>
      <c r="AY8" s="79"/>
      <c r="AZ8" s="79"/>
      <c r="BA8" s="79"/>
      <c r="BB8" s="79"/>
      <c r="BC8" s="79"/>
      <c r="BD8" s="79">
        <v>2631</v>
      </c>
      <c r="BE8" s="79"/>
      <c r="BF8" s="79"/>
      <c r="BG8" s="79"/>
      <c r="BH8" s="80"/>
      <c r="BI8" s="80"/>
      <c r="BJ8" s="80">
        <v>0</v>
      </c>
      <c r="BK8" s="81">
        <f>+BI8</f>
        <v>0</v>
      </c>
      <c r="BM8" s="5"/>
      <c r="BO8" s="77" t="s">
        <v>45</v>
      </c>
      <c r="BQ8" s="101"/>
      <c r="BR8" s="79">
        <v>200</v>
      </c>
      <c r="BS8" s="79">
        <v>200</v>
      </c>
      <c r="BT8" s="79">
        <v>550</v>
      </c>
      <c r="BU8" s="79">
        <v>550</v>
      </c>
      <c r="BV8" s="79">
        <v>1137</v>
      </c>
      <c r="BW8" s="79">
        <v>1137</v>
      </c>
      <c r="BX8" s="79">
        <v>1348</v>
      </c>
      <c r="BY8" s="79"/>
      <c r="BZ8" s="79">
        <v>1348</v>
      </c>
      <c r="CA8" s="79"/>
      <c r="CB8" s="79"/>
      <c r="CC8" s="79"/>
      <c r="CD8" s="79"/>
      <c r="CE8" s="80"/>
      <c r="CF8" s="80"/>
      <c r="CG8" s="80">
        <v>0</v>
      </c>
      <c r="CH8" s="81"/>
      <c r="CJ8" s="5"/>
      <c r="CL8" s="77" t="s">
        <v>45</v>
      </c>
      <c r="CN8" s="78">
        <v>0</v>
      </c>
      <c r="CO8" s="79">
        <v>200</v>
      </c>
      <c r="CP8" s="79">
        <v>200</v>
      </c>
      <c r="CQ8" s="79">
        <v>550</v>
      </c>
      <c r="CR8" s="79">
        <v>550</v>
      </c>
      <c r="CS8" s="79">
        <v>1090</v>
      </c>
      <c r="CT8" s="79">
        <v>1090</v>
      </c>
      <c r="CU8" s="79">
        <v>1414</v>
      </c>
      <c r="CV8" s="79"/>
      <c r="CW8" s="79">
        <v>1414</v>
      </c>
      <c r="CX8" s="79"/>
      <c r="CY8" s="79"/>
      <c r="CZ8" s="79"/>
      <c r="DA8" s="79"/>
      <c r="DB8" s="80"/>
      <c r="DC8" s="80"/>
      <c r="DD8" s="80">
        <v>0</v>
      </c>
      <c r="DE8" s="81"/>
      <c r="DG8" s="5"/>
      <c r="DI8" s="77" t="s">
        <v>45</v>
      </c>
      <c r="DK8" s="78">
        <v>0</v>
      </c>
      <c r="DL8" s="79">
        <v>200</v>
      </c>
      <c r="DM8" s="79">
        <v>200</v>
      </c>
      <c r="DN8" s="79">
        <v>550</v>
      </c>
      <c r="DO8" s="79">
        <v>550</v>
      </c>
      <c r="DP8" s="79">
        <v>821</v>
      </c>
      <c r="DQ8" s="79">
        <v>821</v>
      </c>
      <c r="DR8" s="79">
        <v>1510</v>
      </c>
      <c r="DS8" s="79"/>
      <c r="DT8" s="79">
        <v>1510</v>
      </c>
      <c r="DU8" s="79"/>
      <c r="DV8" s="79"/>
      <c r="DW8" s="79"/>
      <c r="DX8" s="79"/>
      <c r="DY8" s="80"/>
      <c r="DZ8" s="80"/>
      <c r="EA8" s="80">
        <v>0</v>
      </c>
      <c r="EB8" s="81"/>
      <c r="ED8" s="5"/>
      <c r="EF8" s="77" t="s">
        <v>45</v>
      </c>
      <c r="EH8" s="78"/>
      <c r="EI8" s="79"/>
      <c r="EJ8" s="79"/>
      <c r="EK8" s="79"/>
      <c r="EL8" s="79"/>
      <c r="EM8" s="79"/>
      <c r="EN8" s="79"/>
      <c r="EO8" s="79"/>
      <c r="EP8" s="79"/>
      <c r="EQ8" s="79"/>
      <c r="ER8" s="79"/>
      <c r="ES8" s="79"/>
      <c r="ET8" s="79"/>
      <c r="EU8" s="79"/>
      <c r="EV8" s="80"/>
      <c r="EW8" s="80"/>
      <c r="EX8" s="80">
        <v>0</v>
      </c>
      <c r="EY8" s="81">
        <f>+EW8</f>
        <v>0</v>
      </c>
      <c r="FA8" s="5"/>
      <c r="FC8" s="77" t="s">
        <v>45</v>
      </c>
      <c r="FE8" s="78"/>
      <c r="FF8" s="79"/>
      <c r="FG8" s="79"/>
      <c r="FH8" s="79"/>
      <c r="FI8" s="79"/>
      <c r="FJ8" s="79"/>
      <c r="FK8" s="79"/>
      <c r="FL8" s="79"/>
      <c r="FM8" s="79"/>
      <c r="FN8" s="79"/>
      <c r="FO8" s="79"/>
      <c r="FP8" s="79"/>
      <c r="FQ8" s="79"/>
      <c r="FR8" s="79"/>
      <c r="FS8" s="79"/>
      <c r="FT8" s="80"/>
      <c r="FU8" s="80"/>
      <c r="FV8" s="81"/>
      <c r="FX8" s="5"/>
      <c r="FZ8" s="77" t="s">
        <v>45</v>
      </c>
      <c r="GB8" s="156"/>
      <c r="GC8" s="79"/>
      <c r="GD8" s="79"/>
      <c r="GE8" s="79"/>
      <c r="GF8" s="79"/>
      <c r="GG8" s="79"/>
      <c r="GH8" s="79"/>
      <c r="GI8" s="79"/>
      <c r="GJ8" s="79"/>
      <c r="GK8" s="79"/>
      <c r="GL8" s="79"/>
      <c r="GM8" s="79"/>
      <c r="GN8" s="79"/>
      <c r="GO8" s="79"/>
      <c r="GP8" s="79"/>
      <c r="GQ8" s="80"/>
      <c r="GR8" s="157"/>
      <c r="GS8" s="147"/>
      <c r="GV8" s="164"/>
    </row>
    <row r="9" spans="2:204" x14ac:dyDescent="0.3">
      <c r="G9" s="5"/>
      <c r="I9" s="35"/>
      <c r="J9" s="35"/>
      <c r="K9" s="35"/>
      <c r="L9" s="35"/>
      <c r="M9" s="35"/>
      <c r="N9" s="35"/>
      <c r="O9" s="35"/>
      <c r="P9" s="38" t="s">
        <v>46</v>
      </c>
      <c r="Q9" s="38" t="s">
        <v>47</v>
      </c>
      <c r="S9" s="5"/>
      <c r="U9" s="77" t="s">
        <v>48</v>
      </c>
      <c r="W9" s="101"/>
      <c r="X9" s="79"/>
      <c r="Y9" s="79"/>
      <c r="Z9" s="79"/>
      <c r="AA9" s="79"/>
      <c r="AB9" s="79"/>
      <c r="AC9" s="79"/>
      <c r="AD9" s="79"/>
      <c r="AE9" s="79"/>
      <c r="AF9" s="79"/>
      <c r="AG9" s="79"/>
      <c r="AH9" s="79"/>
      <c r="AI9" s="79"/>
      <c r="AJ9" s="79"/>
      <c r="AK9" s="80"/>
      <c r="AL9" s="80"/>
      <c r="AM9" s="80"/>
      <c r="AN9" s="81"/>
      <c r="AP9" s="5"/>
      <c r="AR9" s="77" t="s">
        <v>48</v>
      </c>
      <c r="AT9" s="78"/>
      <c r="AU9" s="79"/>
      <c r="AV9" s="79"/>
      <c r="AW9" s="79"/>
      <c r="AX9" s="79"/>
      <c r="AY9" s="79"/>
      <c r="AZ9" s="79"/>
      <c r="BA9" s="79"/>
      <c r="BB9" s="79"/>
      <c r="BC9" s="79"/>
      <c r="BD9" s="79"/>
      <c r="BE9" s="79"/>
      <c r="BF9" s="79"/>
      <c r="BG9" s="79"/>
      <c r="BH9" s="80"/>
      <c r="BI9" s="80"/>
      <c r="BJ9" s="80"/>
      <c r="BK9" s="81"/>
      <c r="BM9" s="5"/>
      <c r="BO9" s="77" t="s">
        <v>48</v>
      </c>
      <c r="BQ9" s="101"/>
      <c r="BR9" s="79">
        <v>200</v>
      </c>
      <c r="BS9" s="79">
        <v>0</v>
      </c>
      <c r="BT9" s="79">
        <v>350</v>
      </c>
      <c r="BU9" s="79">
        <v>0</v>
      </c>
      <c r="BV9" s="79">
        <v>587</v>
      </c>
      <c r="BW9" s="79">
        <v>0</v>
      </c>
      <c r="BX9" s="79">
        <v>211</v>
      </c>
      <c r="BY9" s="79">
        <v>0</v>
      </c>
      <c r="BZ9" s="79">
        <v>0</v>
      </c>
      <c r="CA9" s="79"/>
      <c r="CB9" s="79"/>
      <c r="CC9" s="79"/>
      <c r="CD9" s="79"/>
      <c r="CE9" s="80"/>
      <c r="CF9" s="80"/>
      <c r="CG9" s="80"/>
      <c r="CH9" s="81"/>
      <c r="CJ9" s="5"/>
      <c r="CL9" s="77" t="s">
        <v>48</v>
      </c>
      <c r="CN9" s="78"/>
      <c r="CO9" s="79">
        <v>200</v>
      </c>
      <c r="CP9" s="79">
        <v>200</v>
      </c>
      <c r="CQ9" s="79">
        <v>350</v>
      </c>
      <c r="CR9" s="79">
        <v>0</v>
      </c>
      <c r="CS9" s="79">
        <v>540</v>
      </c>
      <c r="CT9" s="79">
        <v>0</v>
      </c>
      <c r="CU9" s="79">
        <v>324</v>
      </c>
      <c r="CV9" s="79">
        <v>0</v>
      </c>
      <c r="CW9" s="79">
        <v>0</v>
      </c>
      <c r="CX9" s="79"/>
      <c r="CY9" s="79"/>
      <c r="CZ9" s="79"/>
      <c r="DA9" s="79"/>
      <c r="DB9" s="80"/>
      <c r="DC9" s="80"/>
      <c r="DD9" s="80"/>
      <c r="DE9" s="81"/>
      <c r="DG9" s="5"/>
      <c r="DI9" s="77" t="s">
        <v>48</v>
      </c>
      <c r="DK9" s="78"/>
      <c r="DL9" s="79">
        <v>200</v>
      </c>
      <c r="DM9" s="79">
        <v>0</v>
      </c>
      <c r="DN9" s="79">
        <v>350</v>
      </c>
      <c r="DO9" s="79">
        <v>0</v>
      </c>
      <c r="DP9" s="79">
        <v>271</v>
      </c>
      <c r="DQ9" s="79">
        <v>0</v>
      </c>
      <c r="DR9" s="79">
        <v>689</v>
      </c>
      <c r="DS9" s="79">
        <v>0</v>
      </c>
      <c r="DT9" s="79">
        <v>0</v>
      </c>
      <c r="DU9" s="79"/>
      <c r="DV9" s="79"/>
      <c r="DW9" s="79"/>
      <c r="DX9" s="79"/>
      <c r="DY9" s="80"/>
      <c r="DZ9" s="80"/>
      <c r="EA9" s="80"/>
      <c r="EB9" s="81"/>
      <c r="ED9" s="5"/>
      <c r="EF9" s="77" t="s">
        <v>48</v>
      </c>
      <c r="EH9" s="78"/>
      <c r="EI9" s="79"/>
      <c r="EJ9" s="79"/>
      <c r="EK9" s="79"/>
      <c r="EL9" s="79"/>
      <c r="EM9" s="79"/>
      <c r="EN9" s="79"/>
      <c r="EO9" s="79"/>
      <c r="EP9" s="79"/>
      <c r="EQ9" s="79"/>
      <c r="ER9" s="79"/>
      <c r="ES9" s="79"/>
      <c r="ET9" s="79"/>
      <c r="EU9" s="79"/>
      <c r="EV9" s="80"/>
      <c r="EW9" s="80"/>
      <c r="EX9" s="80"/>
      <c r="EY9" s="81"/>
      <c r="FA9" s="5"/>
      <c r="FC9" s="77" t="s">
        <v>48</v>
      </c>
      <c r="FE9" s="78"/>
      <c r="FF9" s="79"/>
      <c r="FG9" s="79"/>
      <c r="FH9" s="79"/>
      <c r="FI9" s="79"/>
      <c r="FJ9" s="79"/>
      <c r="FK9" s="79"/>
      <c r="FL9" s="79"/>
      <c r="FM9" s="79"/>
      <c r="FN9" s="79"/>
      <c r="FO9" s="79"/>
      <c r="FP9" s="79"/>
      <c r="FQ9" s="79"/>
      <c r="FR9" s="79"/>
      <c r="FS9" s="79"/>
      <c r="FT9" s="80"/>
      <c r="FU9" s="80"/>
      <c r="FV9" s="81"/>
      <c r="FX9" s="5"/>
      <c r="FZ9" s="77" t="s">
        <v>48</v>
      </c>
      <c r="GB9" s="156"/>
      <c r="GC9" s="79"/>
      <c r="GD9" s="79"/>
      <c r="GE9" s="79"/>
      <c r="GF9" s="79"/>
      <c r="GG9" s="79"/>
      <c r="GH9" s="79"/>
      <c r="GI9" s="79"/>
      <c r="GJ9" s="79"/>
      <c r="GK9" s="79"/>
      <c r="GL9" s="79"/>
      <c r="GM9" s="79"/>
      <c r="GN9" s="79"/>
      <c r="GO9" s="79"/>
      <c r="GP9" s="79"/>
      <c r="GQ9" s="80"/>
      <c r="GR9" s="157"/>
      <c r="GS9" s="147"/>
      <c r="GU9" s="22" t="s">
        <v>49</v>
      </c>
      <c r="GV9" s="165">
        <f>FV10*100%/GV6</f>
        <v>0.31608534304262159</v>
      </c>
    </row>
    <row r="10" spans="2:204" x14ac:dyDescent="0.3">
      <c r="B10" s="35" t="s">
        <v>50</v>
      </c>
      <c r="C10" s="35" t="s">
        <v>51</v>
      </c>
      <c r="D10" s="35" t="s">
        <v>52</v>
      </c>
      <c r="G10" s="5"/>
      <c r="I10" s="37" t="s">
        <v>53</v>
      </c>
      <c r="J10" s="39" t="s">
        <v>54</v>
      </c>
      <c r="K10" s="36"/>
      <c r="L10" s="36"/>
      <c r="M10" s="36"/>
      <c r="N10" s="36"/>
      <c r="O10" s="37"/>
      <c r="P10" s="39" t="s">
        <v>55</v>
      </c>
      <c r="Q10" s="37" t="s">
        <v>56</v>
      </c>
      <c r="S10" s="5"/>
      <c r="U10" s="82" t="s">
        <v>57</v>
      </c>
      <c r="W10" s="102">
        <v>0</v>
      </c>
      <c r="X10" s="84"/>
      <c r="Y10" s="84"/>
      <c r="Z10" s="84"/>
      <c r="AA10" s="84"/>
      <c r="AB10" s="84"/>
      <c r="AC10" s="84"/>
      <c r="AD10" s="84"/>
      <c r="AE10" s="84"/>
      <c r="AF10" s="84"/>
      <c r="AG10" s="84">
        <v>15.8</v>
      </c>
      <c r="AH10" s="84"/>
      <c r="AI10" s="84"/>
      <c r="AJ10" s="84"/>
      <c r="AK10" s="85"/>
      <c r="AL10" s="85"/>
      <c r="AM10" s="85"/>
      <c r="AN10" s="86">
        <f>+SUM(W10:AM10)</f>
        <v>15.8</v>
      </c>
      <c r="AP10" s="5"/>
      <c r="AR10" s="82" t="s">
        <v>57</v>
      </c>
      <c r="AT10" s="83">
        <v>0</v>
      </c>
      <c r="AU10" s="84"/>
      <c r="AV10" s="84"/>
      <c r="AW10" s="84"/>
      <c r="AX10" s="84"/>
      <c r="AY10" s="84"/>
      <c r="AZ10" s="84"/>
      <c r="BA10" s="84"/>
      <c r="BB10" s="84"/>
      <c r="BC10" s="84"/>
      <c r="BD10" s="84">
        <v>15.8</v>
      </c>
      <c r="BE10" s="84"/>
      <c r="BF10" s="84"/>
      <c r="BG10" s="84"/>
      <c r="BH10" s="85"/>
      <c r="BI10" s="85"/>
      <c r="BJ10" s="85"/>
      <c r="BK10" s="86">
        <f>+SUM(AT10:BJ10)</f>
        <v>15.8</v>
      </c>
      <c r="BM10" s="5"/>
      <c r="BO10" s="82" t="s">
        <v>57</v>
      </c>
      <c r="BQ10" s="102"/>
      <c r="BR10" s="84">
        <v>1.29</v>
      </c>
      <c r="BS10" s="84">
        <v>2.08</v>
      </c>
      <c r="BT10" s="84">
        <v>3.17</v>
      </c>
      <c r="BU10" s="84">
        <v>4.16</v>
      </c>
      <c r="BV10" s="84">
        <v>3.49</v>
      </c>
      <c r="BW10" s="84">
        <v>3.24</v>
      </c>
      <c r="BX10" s="84">
        <v>5.7</v>
      </c>
      <c r="BY10" s="84"/>
      <c r="BZ10" s="84">
        <v>3.95</v>
      </c>
      <c r="CA10" s="84"/>
      <c r="CB10" s="84"/>
      <c r="CC10" s="84"/>
      <c r="CD10" s="84"/>
      <c r="CE10" s="85"/>
      <c r="CF10" s="85"/>
      <c r="CG10" s="85">
        <v>7</v>
      </c>
      <c r="CH10" s="86">
        <f>+SUM(BQ10:CG10)</f>
        <v>34.08</v>
      </c>
      <c r="CJ10" s="5"/>
      <c r="CL10" s="82" t="s">
        <v>57</v>
      </c>
      <c r="CN10" s="83"/>
      <c r="CO10" s="84">
        <v>1.6</v>
      </c>
      <c r="CP10" s="84">
        <v>2.21</v>
      </c>
      <c r="CQ10" s="84">
        <v>2.84</v>
      </c>
      <c r="CR10" s="84">
        <v>4.1580000000000004</v>
      </c>
      <c r="CS10" s="84">
        <v>3.3</v>
      </c>
      <c r="CT10" s="84">
        <v>3.18</v>
      </c>
      <c r="CU10" s="84">
        <v>5.93</v>
      </c>
      <c r="CV10" s="84"/>
      <c r="CW10" s="84">
        <v>4.0750000000000002</v>
      </c>
      <c r="CX10" s="84">
        <v>0</v>
      </c>
      <c r="CY10" s="84"/>
      <c r="CZ10" s="84"/>
      <c r="DA10" s="84"/>
      <c r="DB10" s="85"/>
      <c r="DC10" s="85"/>
      <c r="DD10" s="85">
        <v>7</v>
      </c>
      <c r="DE10" s="86">
        <f>+SUM(CN10:DD10)</f>
        <v>34.292999999999999</v>
      </c>
      <c r="DG10" s="5"/>
      <c r="DI10" s="82" t="s">
        <v>57</v>
      </c>
      <c r="DK10" s="83"/>
      <c r="DL10" s="84">
        <v>0</v>
      </c>
      <c r="DM10" s="84">
        <v>0</v>
      </c>
      <c r="DN10" s="84">
        <v>0</v>
      </c>
      <c r="DO10" s="84">
        <v>0</v>
      </c>
      <c r="DP10" s="84">
        <v>0</v>
      </c>
      <c r="DQ10" s="84">
        <v>0</v>
      </c>
      <c r="DR10" s="84">
        <v>0</v>
      </c>
      <c r="DS10" s="84"/>
      <c r="DT10" s="84">
        <v>0</v>
      </c>
      <c r="DU10" s="84"/>
      <c r="DV10" s="84"/>
      <c r="DW10" s="84"/>
      <c r="DX10" s="84"/>
      <c r="DY10" s="85"/>
      <c r="DZ10" s="85"/>
      <c r="EA10" s="85">
        <v>0</v>
      </c>
      <c r="EB10" s="86">
        <f>+SUM(DK10:EA10)</f>
        <v>0</v>
      </c>
      <c r="ED10" s="5"/>
      <c r="EF10" s="82" t="s">
        <v>57</v>
      </c>
      <c r="EH10" s="83"/>
      <c r="EI10" s="84"/>
      <c r="EJ10" s="84"/>
      <c r="EK10" s="84"/>
      <c r="EL10" s="84"/>
      <c r="EM10" s="84"/>
      <c r="EN10" s="84"/>
      <c r="EO10" s="84"/>
      <c r="EP10" s="84"/>
      <c r="EQ10" s="84"/>
      <c r="ER10" s="84"/>
      <c r="ES10" s="84"/>
      <c r="ET10" s="84"/>
      <c r="EU10" s="84"/>
      <c r="EV10" s="85"/>
      <c r="EW10" s="85"/>
      <c r="EX10" s="85"/>
      <c r="EY10" s="86">
        <f>+SUM(EH10:EX10)</f>
        <v>0</v>
      </c>
      <c r="FA10" s="5"/>
      <c r="FC10" s="82" t="s">
        <v>57</v>
      </c>
      <c r="FE10" s="84">
        <f>W10+AT10</f>
        <v>0</v>
      </c>
      <c r="FF10" s="84">
        <f>X10+AU10</f>
        <v>0</v>
      </c>
      <c r="FG10" s="84">
        <f t="shared" ref="FG10:FO10" si="0">Y10+AV10</f>
        <v>0</v>
      </c>
      <c r="FH10" s="84">
        <f t="shared" si="0"/>
        <v>0</v>
      </c>
      <c r="FI10" s="84">
        <f t="shared" si="0"/>
        <v>0</v>
      </c>
      <c r="FJ10" s="84">
        <f t="shared" si="0"/>
        <v>0</v>
      </c>
      <c r="FK10" s="84">
        <f t="shared" si="0"/>
        <v>0</v>
      </c>
      <c r="FL10" s="84">
        <f t="shared" si="0"/>
        <v>0</v>
      </c>
      <c r="FM10" s="84">
        <f t="shared" si="0"/>
        <v>0</v>
      </c>
      <c r="FN10" s="84">
        <f t="shared" si="0"/>
        <v>0</v>
      </c>
      <c r="FO10" s="84">
        <f t="shared" si="0"/>
        <v>31.6</v>
      </c>
      <c r="FP10" s="84">
        <f>+AH10+BE10+CB10+ES10</f>
        <v>0</v>
      </c>
      <c r="FQ10" s="84">
        <f>+AI10+BF10+CC10+ET10</f>
        <v>0</v>
      </c>
      <c r="FR10" s="84">
        <f>+AJ10+BG10+CD10+EU10</f>
        <v>0</v>
      </c>
      <c r="FS10" s="84">
        <f>+AK10+BH10+CE10+EV10</f>
        <v>0</v>
      </c>
      <c r="FT10" s="84">
        <f>+AL10+BI10+CF10+EW10</f>
        <v>0</v>
      </c>
      <c r="FU10" s="84"/>
      <c r="FV10" s="103">
        <f>+SUM(FE10:FU10)</f>
        <v>31.6</v>
      </c>
      <c r="FX10" s="5"/>
      <c r="FZ10" s="82" t="s">
        <v>57</v>
      </c>
      <c r="GB10" s="158">
        <f>DK10+CN10+BQ10</f>
        <v>0</v>
      </c>
      <c r="GC10" s="159">
        <f t="shared" ref="GC10:GR10" si="1">DL10+CO10+BR10</f>
        <v>2.89</v>
      </c>
      <c r="GD10" s="159">
        <f t="shared" si="1"/>
        <v>4.29</v>
      </c>
      <c r="GE10" s="159">
        <f t="shared" si="1"/>
        <v>6.01</v>
      </c>
      <c r="GF10" s="159">
        <f t="shared" si="1"/>
        <v>8.3180000000000014</v>
      </c>
      <c r="GG10" s="159">
        <f t="shared" si="1"/>
        <v>6.79</v>
      </c>
      <c r="GH10" s="159">
        <f t="shared" si="1"/>
        <v>6.42</v>
      </c>
      <c r="GI10" s="159">
        <f t="shared" si="1"/>
        <v>11.629999999999999</v>
      </c>
      <c r="GJ10" s="159">
        <f t="shared" si="1"/>
        <v>0</v>
      </c>
      <c r="GK10" s="159">
        <f t="shared" si="1"/>
        <v>8.0250000000000004</v>
      </c>
      <c r="GL10" s="159">
        <f t="shared" si="1"/>
        <v>0</v>
      </c>
      <c r="GM10" s="159">
        <f t="shared" si="1"/>
        <v>0</v>
      </c>
      <c r="GN10" s="159">
        <f t="shared" si="1"/>
        <v>0</v>
      </c>
      <c r="GO10" s="159">
        <f t="shared" si="1"/>
        <v>0</v>
      </c>
      <c r="GP10" s="159">
        <f t="shared" si="1"/>
        <v>0</v>
      </c>
      <c r="GQ10" s="159">
        <f t="shared" si="1"/>
        <v>0</v>
      </c>
      <c r="GR10" s="160">
        <f t="shared" si="1"/>
        <v>14</v>
      </c>
      <c r="GS10" s="103">
        <f>+SUM(GB10:GR10)</f>
        <v>68.37299999999999</v>
      </c>
    </row>
    <row r="11" spans="2:204" x14ac:dyDescent="0.3">
      <c r="B11" s="35" t="s">
        <v>58</v>
      </c>
      <c r="C11" s="35" t="s">
        <v>59</v>
      </c>
      <c r="D11" s="35" t="s">
        <v>60</v>
      </c>
      <c r="G11" s="5"/>
      <c r="I11" s="40"/>
      <c r="J11" s="40"/>
      <c r="K11" s="40"/>
      <c r="L11" s="40"/>
      <c r="M11" s="40"/>
      <c r="N11" s="40"/>
      <c r="O11" s="40"/>
      <c r="P11" s="40"/>
      <c r="Q11" s="40"/>
      <c r="S11" s="5"/>
      <c r="AP11" s="5"/>
      <c r="BM11" s="5"/>
      <c r="CJ11" s="5"/>
      <c r="DG11" s="5"/>
      <c r="ED11" s="5"/>
      <c r="FA11" s="5"/>
      <c r="FX11" s="5"/>
    </row>
    <row r="12" spans="2:204" x14ac:dyDescent="0.3">
      <c r="B12" s="26"/>
      <c r="C12" s="26" t="str">
        <f>IF(ISERROR(I12+1)=TRUE,I12,IF(I12="","",MAX(C11:C$15)+1))</f>
        <v/>
      </c>
      <c r="D12" s="26" t="str">
        <f>IF(I12="","",IF(ISERROR(I12+1)=TRUE,"",1))</f>
        <v/>
      </c>
      <c r="G12" s="5"/>
      <c r="I12" s="116"/>
      <c r="J12" s="117"/>
      <c r="K12" s="117"/>
      <c r="L12" s="117"/>
      <c r="M12" s="117"/>
      <c r="N12" s="117"/>
      <c r="O12" s="117"/>
      <c r="P12" s="117"/>
      <c r="Q12" s="118"/>
      <c r="S12" s="5"/>
      <c r="U12" s="87" t="s">
        <v>61</v>
      </c>
      <c r="V12" s="43"/>
      <c r="W12" s="88">
        <f>+W37</f>
        <v>0</v>
      </c>
      <c r="X12" s="88">
        <f t="shared" ref="X12:AN12" si="2">+X37</f>
        <v>0</v>
      </c>
      <c r="Y12" s="88">
        <f t="shared" si="2"/>
        <v>0</v>
      </c>
      <c r="Z12" s="88">
        <f t="shared" si="2"/>
        <v>0</v>
      </c>
      <c r="AA12" s="88">
        <f t="shared" si="2"/>
        <v>0</v>
      </c>
      <c r="AB12" s="88">
        <f t="shared" si="2"/>
        <v>0</v>
      </c>
      <c r="AC12" s="88">
        <f t="shared" si="2"/>
        <v>0</v>
      </c>
      <c r="AD12" s="88">
        <f t="shared" si="2"/>
        <v>0</v>
      </c>
      <c r="AE12" s="88">
        <f t="shared" si="2"/>
        <v>0</v>
      </c>
      <c r="AF12" s="88">
        <f t="shared" si="2"/>
        <v>0</v>
      </c>
      <c r="AG12" s="88">
        <f t="shared" si="2"/>
        <v>0</v>
      </c>
      <c r="AH12" s="88">
        <f t="shared" si="2"/>
        <v>0</v>
      </c>
      <c r="AI12" s="88">
        <f t="shared" si="2"/>
        <v>0</v>
      </c>
      <c r="AJ12" s="88">
        <f t="shared" si="2"/>
        <v>0</v>
      </c>
      <c r="AK12" s="88">
        <f t="shared" si="2"/>
        <v>0</v>
      </c>
      <c r="AL12" s="88">
        <f t="shared" si="2"/>
        <v>0</v>
      </c>
      <c r="AM12" s="88">
        <f t="shared" si="2"/>
        <v>0</v>
      </c>
      <c r="AN12" s="44">
        <f t="shared" si="2"/>
        <v>0</v>
      </c>
      <c r="AP12" s="5"/>
      <c r="AR12" s="87" t="s">
        <v>61</v>
      </c>
      <c r="AS12" s="43"/>
      <c r="AT12" s="88">
        <f>+AT37</f>
        <v>0</v>
      </c>
      <c r="AU12" s="88">
        <f t="shared" ref="AU12:BK12" si="3">+AU37</f>
        <v>0</v>
      </c>
      <c r="AV12" s="88">
        <f t="shared" si="3"/>
        <v>0</v>
      </c>
      <c r="AW12" s="88">
        <f t="shared" si="3"/>
        <v>0</v>
      </c>
      <c r="AX12" s="88">
        <f t="shared" si="3"/>
        <v>0</v>
      </c>
      <c r="AY12" s="88">
        <f t="shared" si="3"/>
        <v>0</v>
      </c>
      <c r="AZ12" s="88">
        <f t="shared" si="3"/>
        <v>0</v>
      </c>
      <c r="BA12" s="88">
        <f t="shared" si="3"/>
        <v>0</v>
      </c>
      <c r="BB12" s="88">
        <f t="shared" si="3"/>
        <v>0</v>
      </c>
      <c r="BC12" s="88">
        <f t="shared" si="3"/>
        <v>0</v>
      </c>
      <c r="BD12" s="88">
        <f t="shared" si="3"/>
        <v>0</v>
      </c>
      <c r="BE12" s="88">
        <f t="shared" si="3"/>
        <v>0</v>
      </c>
      <c r="BF12" s="88">
        <f t="shared" si="3"/>
        <v>0</v>
      </c>
      <c r="BG12" s="88">
        <f t="shared" si="3"/>
        <v>0</v>
      </c>
      <c r="BH12" s="88">
        <f t="shared" si="3"/>
        <v>0</v>
      </c>
      <c r="BI12" s="88">
        <f t="shared" si="3"/>
        <v>0</v>
      </c>
      <c r="BJ12" s="88">
        <f t="shared" si="3"/>
        <v>0</v>
      </c>
      <c r="BK12" s="44">
        <f t="shared" si="3"/>
        <v>0</v>
      </c>
      <c r="BM12" s="5"/>
      <c r="BO12" s="87" t="s">
        <v>61</v>
      </c>
      <c r="BP12" s="43"/>
      <c r="BQ12" s="88">
        <f>+BQ37</f>
        <v>0</v>
      </c>
      <c r="BR12" s="88">
        <f t="shared" ref="BR12:CH12" si="4">+BR37</f>
        <v>0</v>
      </c>
      <c r="BS12" s="88">
        <f t="shared" si="4"/>
        <v>0</v>
      </c>
      <c r="BT12" s="88">
        <f t="shared" si="4"/>
        <v>0</v>
      </c>
      <c r="BU12" s="88">
        <f t="shared" si="4"/>
        <v>0</v>
      </c>
      <c r="BV12" s="88">
        <f t="shared" si="4"/>
        <v>0</v>
      </c>
      <c r="BW12" s="88">
        <f t="shared" si="4"/>
        <v>0</v>
      </c>
      <c r="BX12" s="88">
        <f t="shared" si="4"/>
        <v>0</v>
      </c>
      <c r="BY12" s="88">
        <f t="shared" si="4"/>
        <v>0</v>
      </c>
      <c r="BZ12" s="88">
        <f t="shared" si="4"/>
        <v>0</v>
      </c>
      <c r="CA12" s="88">
        <f t="shared" si="4"/>
        <v>0</v>
      </c>
      <c r="CB12" s="88">
        <f t="shared" si="4"/>
        <v>0</v>
      </c>
      <c r="CC12" s="88">
        <f t="shared" si="4"/>
        <v>0</v>
      </c>
      <c r="CD12" s="88">
        <f t="shared" si="4"/>
        <v>0</v>
      </c>
      <c r="CE12" s="88">
        <f t="shared" si="4"/>
        <v>0</v>
      </c>
      <c r="CF12" s="88">
        <f t="shared" si="4"/>
        <v>0</v>
      </c>
      <c r="CG12" s="88">
        <f t="shared" si="4"/>
        <v>0</v>
      </c>
      <c r="CH12" s="44">
        <f t="shared" si="4"/>
        <v>0</v>
      </c>
      <c r="CJ12" s="5"/>
      <c r="CL12" s="87" t="s">
        <v>61</v>
      </c>
      <c r="CM12" s="43"/>
      <c r="CN12" s="88">
        <f>+CN37</f>
        <v>0</v>
      </c>
      <c r="CO12" s="88">
        <f t="shared" ref="CO12:DE12" si="5">+CO37</f>
        <v>0</v>
      </c>
      <c r="CP12" s="88">
        <f t="shared" si="5"/>
        <v>0</v>
      </c>
      <c r="CQ12" s="88">
        <f t="shared" si="5"/>
        <v>0</v>
      </c>
      <c r="CR12" s="88">
        <f t="shared" si="5"/>
        <v>0</v>
      </c>
      <c r="CS12" s="88">
        <f t="shared" si="5"/>
        <v>0</v>
      </c>
      <c r="CT12" s="88">
        <f t="shared" si="5"/>
        <v>0</v>
      </c>
      <c r="CU12" s="88">
        <f t="shared" si="5"/>
        <v>0</v>
      </c>
      <c r="CV12" s="88">
        <f t="shared" si="5"/>
        <v>0</v>
      </c>
      <c r="CW12" s="88">
        <f t="shared" si="5"/>
        <v>0</v>
      </c>
      <c r="CX12" s="88">
        <f t="shared" si="5"/>
        <v>0</v>
      </c>
      <c r="CY12" s="88">
        <f t="shared" si="5"/>
        <v>0</v>
      </c>
      <c r="CZ12" s="88">
        <f t="shared" si="5"/>
        <v>0</v>
      </c>
      <c r="DA12" s="88">
        <f t="shared" si="5"/>
        <v>0</v>
      </c>
      <c r="DB12" s="88">
        <f t="shared" si="5"/>
        <v>0</v>
      </c>
      <c r="DC12" s="88">
        <f t="shared" si="5"/>
        <v>0</v>
      </c>
      <c r="DD12" s="88">
        <f t="shared" si="5"/>
        <v>0</v>
      </c>
      <c r="DE12" s="44">
        <f t="shared" si="5"/>
        <v>0</v>
      </c>
      <c r="DG12" s="5"/>
      <c r="DI12" s="87" t="s">
        <v>61</v>
      </c>
      <c r="DJ12" s="43"/>
      <c r="DK12" s="88">
        <f>+DK37</f>
        <v>0</v>
      </c>
      <c r="DL12" s="88">
        <f t="shared" ref="DL12:EB12" si="6">+DL37</f>
        <v>0</v>
      </c>
      <c r="DM12" s="88">
        <f t="shared" si="6"/>
        <v>0</v>
      </c>
      <c r="DN12" s="88">
        <f t="shared" si="6"/>
        <v>0</v>
      </c>
      <c r="DO12" s="88">
        <f t="shared" si="6"/>
        <v>0</v>
      </c>
      <c r="DP12" s="88">
        <f t="shared" si="6"/>
        <v>0</v>
      </c>
      <c r="DQ12" s="88">
        <f t="shared" si="6"/>
        <v>0</v>
      </c>
      <c r="DR12" s="88">
        <f t="shared" si="6"/>
        <v>0</v>
      </c>
      <c r="DS12" s="88">
        <f t="shared" si="6"/>
        <v>0</v>
      </c>
      <c r="DT12" s="88">
        <f t="shared" si="6"/>
        <v>0</v>
      </c>
      <c r="DU12" s="88">
        <f t="shared" si="6"/>
        <v>0</v>
      </c>
      <c r="DV12" s="88">
        <f t="shared" si="6"/>
        <v>0</v>
      </c>
      <c r="DW12" s="88">
        <f t="shared" si="6"/>
        <v>0</v>
      </c>
      <c r="DX12" s="88">
        <f t="shared" si="6"/>
        <v>0</v>
      </c>
      <c r="DY12" s="88">
        <f t="shared" si="6"/>
        <v>0</v>
      </c>
      <c r="DZ12" s="88">
        <f t="shared" si="6"/>
        <v>0</v>
      </c>
      <c r="EA12" s="88">
        <f t="shared" si="6"/>
        <v>0</v>
      </c>
      <c r="EB12" s="44">
        <f t="shared" si="6"/>
        <v>0</v>
      </c>
      <c r="ED12" s="5"/>
      <c r="EF12" s="87" t="s">
        <v>61</v>
      </c>
      <c r="EG12" s="43"/>
      <c r="EH12" s="88">
        <f>+EH37</f>
        <v>0</v>
      </c>
      <c r="EI12" s="88">
        <f t="shared" ref="EI12:EY12" si="7">+EI37</f>
        <v>0</v>
      </c>
      <c r="EJ12" s="88">
        <f t="shared" si="7"/>
        <v>0</v>
      </c>
      <c r="EK12" s="88">
        <f t="shared" si="7"/>
        <v>0</v>
      </c>
      <c r="EL12" s="88">
        <f t="shared" si="7"/>
        <v>0</v>
      </c>
      <c r="EM12" s="88">
        <f t="shared" si="7"/>
        <v>0</v>
      </c>
      <c r="EN12" s="88">
        <f t="shared" si="7"/>
        <v>0</v>
      </c>
      <c r="EO12" s="88">
        <f t="shared" si="7"/>
        <v>0</v>
      </c>
      <c r="EP12" s="88">
        <f t="shared" si="7"/>
        <v>0</v>
      </c>
      <c r="EQ12" s="88">
        <f t="shared" si="7"/>
        <v>0</v>
      </c>
      <c r="ER12" s="88">
        <f t="shared" si="7"/>
        <v>0</v>
      </c>
      <c r="ES12" s="88">
        <f t="shared" si="7"/>
        <v>0</v>
      </c>
      <c r="ET12" s="88">
        <f t="shared" si="7"/>
        <v>0</v>
      </c>
      <c r="EU12" s="88">
        <f t="shared" si="7"/>
        <v>0</v>
      </c>
      <c r="EV12" s="88">
        <f t="shared" si="7"/>
        <v>0</v>
      </c>
      <c r="EW12" s="88">
        <f t="shared" si="7"/>
        <v>0</v>
      </c>
      <c r="EX12" s="88">
        <f t="shared" si="7"/>
        <v>0</v>
      </c>
      <c r="EY12" s="44">
        <f t="shared" si="7"/>
        <v>0</v>
      </c>
      <c r="FA12" s="5"/>
      <c r="FC12" s="87" t="s">
        <v>61</v>
      </c>
      <c r="FD12" s="43"/>
      <c r="FE12" s="88">
        <f t="shared" ref="FE12:FU12" si="8">FE$37</f>
        <v>0</v>
      </c>
      <c r="FF12" s="89">
        <f t="shared" si="8"/>
        <v>0</v>
      </c>
      <c r="FG12" s="89">
        <f t="shared" si="8"/>
        <v>0</v>
      </c>
      <c r="FH12" s="89">
        <f t="shared" si="8"/>
        <v>0</v>
      </c>
      <c r="FI12" s="89">
        <f t="shared" si="8"/>
        <v>0</v>
      </c>
      <c r="FJ12" s="89">
        <f t="shared" si="8"/>
        <v>0</v>
      </c>
      <c r="FK12" s="89">
        <f t="shared" si="8"/>
        <v>0</v>
      </c>
      <c r="FL12" s="89">
        <f t="shared" si="8"/>
        <v>0</v>
      </c>
      <c r="FM12" s="89">
        <f t="shared" si="8"/>
        <v>0</v>
      </c>
      <c r="FN12" s="89">
        <f t="shared" si="8"/>
        <v>0</v>
      </c>
      <c r="FO12" s="89">
        <f t="shared" si="8"/>
        <v>0</v>
      </c>
      <c r="FP12" s="89">
        <f t="shared" si="8"/>
        <v>0</v>
      </c>
      <c r="FQ12" s="89">
        <f t="shared" si="8"/>
        <v>0</v>
      </c>
      <c r="FR12" s="89">
        <f t="shared" si="8"/>
        <v>0</v>
      </c>
      <c r="FS12" s="89">
        <f t="shared" si="8"/>
        <v>0</v>
      </c>
      <c r="FT12" s="90">
        <f t="shared" si="8"/>
        <v>0</v>
      </c>
      <c r="FU12" s="90">
        <f t="shared" si="8"/>
        <v>0</v>
      </c>
      <c r="FV12" s="44">
        <f t="shared" ref="FV12" si="9">+FV37</f>
        <v>0</v>
      </c>
      <c r="FX12" s="5"/>
      <c r="FZ12" s="87" t="s">
        <v>61</v>
      </c>
      <c r="GA12" s="43"/>
      <c r="GB12" s="88">
        <f t="shared" ref="GB12:GR12" si="10">GB$37</f>
        <v>0</v>
      </c>
      <c r="GC12" s="89">
        <f t="shared" si="10"/>
        <v>0</v>
      </c>
      <c r="GD12" s="89">
        <f t="shared" si="10"/>
        <v>0</v>
      </c>
      <c r="GE12" s="89">
        <f t="shared" si="10"/>
        <v>0</v>
      </c>
      <c r="GF12" s="89">
        <f t="shared" si="10"/>
        <v>0</v>
      </c>
      <c r="GG12" s="89">
        <f t="shared" si="10"/>
        <v>0</v>
      </c>
      <c r="GH12" s="89">
        <f t="shared" si="10"/>
        <v>0</v>
      </c>
      <c r="GI12" s="89">
        <f t="shared" si="10"/>
        <v>0</v>
      </c>
      <c r="GJ12" s="89">
        <f t="shared" si="10"/>
        <v>0</v>
      </c>
      <c r="GK12" s="89">
        <f t="shared" si="10"/>
        <v>0</v>
      </c>
      <c r="GL12" s="89">
        <f t="shared" si="10"/>
        <v>0</v>
      </c>
      <c r="GM12" s="89">
        <f t="shared" si="10"/>
        <v>0</v>
      </c>
      <c r="GN12" s="89">
        <f t="shared" si="10"/>
        <v>0</v>
      </c>
      <c r="GO12" s="89">
        <f t="shared" si="10"/>
        <v>0</v>
      </c>
      <c r="GP12" s="89">
        <f t="shared" si="10"/>
        <v>0</v>
      </c>
      <c r="GQ12" s="90">
        <f t="shared" si="10"/>
        <v>0</v>
      </c>
      <c r="GR12" s="90">
        <f t="shared" si="10"/>
        <v>0</v>
      </c>
      <c r="GS12" s="44">
        <f t="shared" ref="GS12" si="11">+GS37</f>
        <v>0</v>
      </c>
    </row>
    <row r="13" spans="2:204" s="12" customFormat="1" x14ac:dyDescent="0.3">
      <c r="B13" s="25"/>
      <c r="C13" s="26" t="str">
        <f>IF(ISERROR(I13+1)=TRUE,I13,IF(I13="","",MAX(C12:C$15)+1))</f>
        <v/>
      </c>
      <c r="D13" s="25" t="str">
        <f t="shared" ref="D13:D26" si="12">IF(I13="","",IF(ISERROR(I13+1)=TRUE,"",1))</f>
        <v/>
      </c>
      <c r="G13"/>
      <c r="S13"/>
      <c r="AP13"/>
      <c r="BM13"/>
      <c r="CJ13"/>
      <c r="DG13"/>
      <c r="ED13"/>
      <c r="FA13"/>
      <c r="FX13"/>
    </row>
    <row r="14" spans="2:204" customFormat="1" x14ac:dyDescent="0.3">
      <c r="B14" s="8"/>
      <c r="C14" s="7" t="str">
        <f>IF(ISERROR(I14+1)=TRUE,I14,IF(I14="","",MAX(C13:C$15)+1))</f>
        <v>TABLA N°1 - ANEXO PRECIOS</v>
      </c>
      <c r="D14" s="8" t="str">
        <f t="shared" si="12"/>
        <v/>
      </c>
      <c r="G14" s="9"/>
      <c r="H14" s="9"/>
      <c r="I14" s="10" t="s">
        <v>62</v>
      </c>
      <c r="J14" s="10"/>
      <c r="K14" s="10"/>
      <c r="L14" s="10"/>
      <c r="M14" s="10"/>
      <c r="N14" s="10"/>
      <c r="O14" s="10"/>
      <c r="P14" s="10"/>
      <c r="Q14" s="10"/>
      <c r="R14" s="10"/>
      <c r="S14" s="9"/>
      <c r="U14" s="9"/>
      <c r="V14" s="9"/>
      <c r="W14" s="9"/>
      <c r="X14" s="10"/>
      <c r="Y14" s="10"/>
      <c r="Z14" s="10"/>
      <c r="AA14" s="10"/>
      <c r="AB14" s="10"/>
      <c r="AC14" s="10"/>
      <c r="AD14" s="10"/>
      <c r="AE14" s="10"/>
      <c r="AF14" s="10"/>
      <c r="AG14" s="10"/>
      <c r="AH14" s="9"/>
      <c r="AI14" s="9"/>
      <c r="AJ14" s="9"/>
      <c r="AK14" s="9"/>
      <c r="AL14" s="9"/>
      <c r="AM14" s="9"/>
      <c r="AN14" s="9"/>
      <c r="AP14" s="9"/>
      <c r="AR14" s="9"/>
      <c r="AS14" s="9"/>
      <c r="AT14" s="9"/>
      <c r="AU14" s="10"/>
      <c r="AV14" s="10"/>
      <c r="AW14" s="10"/>
      <c r="AX14" s="10"/>
      <c r="AY14" s="10"/>
      <c r="AZ14" s="10"/>
      <c r="BA14" s="10"/>
      <c r="BB14" s="10"/>
      <c r="BC14" s="10"/>
      <c r="BD14" s="10"/>
      <c r="BE14" s="9"/>
      <c r="BF14" s="9"/>
      <c r="BG14" s="9"/>
      <c r="BH14" s="9"/>
      <c r="BI14" s="9"/>
      <c r="BJ14" s="9"/>
      <c r="BK14" s="9"/>
      <c r="BM14" s="9"/>
      <c r="BO14" s="9"/>
      <c r="BP14" s="9"/>
      <c r="BQ14" s="9"/>
      <c r="BR14" s="10"/>
      <c r="BS14" s="10"/>
      <c r="BT14" s="10"/>
      <c r="BU14" s="10"/>
      <c r="BV14" s="10"/>
      <c r="BW14" s="10"/>
      <c r="BX14" s="10"/>
      <c r="BY14" s="10"/>
      <c r="BZ14" s="10"/>
      <c r="CA14" s="10"/>
      <c r="CB14" s="9"/>
      <c r="CC14" s="9"/>
      <c r="CD14" s="9"/>
      <c r="CE14" s="9"/>
      <c r="CF14" s="9"/>
      <c r="CG14" s="9"/>
      <c r="CH14" s="9"/>
      <c r="CJ14" s="9"/>
      <c r="CL14" s="9"/>
      <c r="CM14" s="9"/>
      <c r="CN14" s="9"/>
      <c r="CO14" s="10"/>
      <c r="CP14" s="10"/>
      <c r="CQ14" s="10"/>
      <c r="CR14" s="10"/>
      <c r="CS14" s="10"/>
      <c r="CT14" s="10"/>
      <c r="CU14" s="10"/>
      <c r="CV14" s="10"/>
      <c r="CW14" s="10"/>
      <c r="CX14" s="10"/>
      <c r="CY14" s="9"/>
      <c r="CZ14" s="9"/>
      <c r="DA14" s="9"/>
      <c r="DB14" s="9"/>
      <c r="DC14" s="9"/>
      <c r="DD14" s="9"/>
      <c r="DE14" s="9"/>
      <c r="DG14" s="9"/>
      <c r="DI14" s="9"/>
      <c r="DJ14" s="9"/>
      <c r="DK14" s="9"/>
      <c r="DL14" s="10"/>
      <c r="DM14" s="10"/>
      <c r="DN14" s="10"/>
      <c r="DO14" s="10"/>
      <c r="DP14" s="10"/>
      <c r="DQ14" s="10"/>
      <c r="DR14" s="10"/>
      <c r="DS14" s="10"/>
      <c r="DT14" s="10"/>
      <c r="DU14" s="10"/>
      <c r="DV14" s="9"/>
      <c r="DW14" s="9"/>
      <c r="DX14" s="9"/>
      <c r="DY14" s="9"/>
      <c r="DZ14" s="9"/>
      <c r="EA14" s="9"/>
      <c r="EB14" s="9"/>
      <c r="ED14" s="9"/>
      <c r="EF14" s="9"/>
      <c r="EG14" s="9"/>
      <c r="EH14" s="9"/>
      <c r="EI14" s="10"/>
      <c r="EJ14" s="10"/>
      <c r="EK14" s="10"/>
      <c r="EL14" s="10"/>
      <c r="EM14" s="10"/>
      <c r="EN14" s="10"/>
      <c r="EO14" s="10"/>
      <c r="EP14" s="10"/>
      <c r="EQ14" s="10"/>
      <c r="ER14" s="10"/>
      <c r="ES14" s="9"/>
      <c r="ET14" s="9"/>
      <c r="EU14" s="9"/>
      <c r="EV14" s="9"/>
      <c r="EW14" s="9"/>
      <c r="EX14" s="9"/>
      <c r="EY14" s="9"/>
      <c r="FA14" s="9"/>
      <c r="FC14" s="9"/>
      <c r="FD14" s="9"/>
      <c r="FE14" s="9"/>
      <c r="FF14" s="10"/>
      <c r="FG14" s="10"/>
      <c r="FH14" s="10"/>
      <c r="FI14" s="10"/>
      <c r="FJ14" s="10"/>
      <c r="FK14" s="10"/>
      <c r="FL14" s="10"/>
      <c r="FM14" s="10"/>
      <c r="FN14" s="10"/>
      <c r="FO14" s="10"/>
      <c r="FP14" s="9"/>
      <c r="FQ14" s="9"/>
      <c r="FR14" s="9"/>
      <c r="FS14" s="9"/>
      <c r="FT14" s="9"/>
      <c r="FU14" s="9"/>
      <c r="FV14" s="9"/>
      <c r="FX14" s="9"/>
      <c r="FZ14" s="9"/>
      <c r="GA14" s="9"/>
      <c r="GB14" s="9"/>
      <c r="GC14" s="10"/>
      <c r="GD14" s="10"/>
      <c r="GE14" s="10"/>
      <c r="GF14" s="10"/>
      <c r="GG14" s="10"/>
      <c r="GH14" s="10"/>
      <c r="GI14" s="10"/>
      <c r="GJ14" s="10"/>
      <c r="GK14" s="10"/>
      <c r="GL14" s="10"/>
      <c r="GM14" s="9"/>
      <c r="GN14" s="9"/>
      <c r="GO14" s="9"/>
      <c r="GP14" s="9"/>
      <c r="GQ14" s="9"/>
      <c r="GR14" s="9"/>
      <c r="GS14" s="9"/>
    </row>
    <row r="15" spans="2:204" s="12" customFormat="1" x14ac:dyDescent="0.3">
      <c r="B15" s="25"/>
      <c r="C15" s="26" t="str">
        <f>IF(ISERROR(I15+1)=TRUE,I15,IF(I15="","",MAX(C14:C$15)+1))</f>
        <v/>
      </c>
      <c r="D15" s="25" t="str">
        <f t="shared" si="12"/>
        <v/>
      </c>
      <c r="G15" s="9"/>
      <c r="I15" s="12" t="s">
        <v>63</v>
      </c>
      <c r="S15" s="9"/>
      <c r="AP15" s="9"/>
      <c r="BM15" s="9"/>
      <c r="CJ15" s="9"/>
      <c r="DG15" s="9"/>
      <c r="ED15" s="9"/>
      <c r="FA15" s="9"/>
      <c r="FX15" s="9"/>
    </row>
    <row r="16" spans="2:204" x14ac:dyDescent="0.3">
      <c r="B16" s="26"/>
      <c r="C16" s="26" t="str">
        <f>IF(ISERROR(I16+1)=TRUE,I16,IF(I16="","",MAX(C$15:C15)+1))</f>
        <v/>
      </c>
      <c r="D16" s="26" t="str">
        <f t="shared" si="12"/>
        <v/>
      </c>
      <c r="E16" s="12"/>
      <c r="G16" s="9"/>
      <c r="I16" s="13"/>
      <c r="J16" s="13"/>
      <c r="K16" s="13"/>
      <c r="L16" s="13"/>
      <c r="M16" s="13"/>
      <c r="N16" s="13"/>
      <c r="O16" s="13"/>
      <c r="P16" s="13"/>
      <c r="Q16" s="13"/>
      <c r="S16" s="9"/>
      <c r="AP16" s="9"/>
      <c r="BM16" s="9"/>
      <c r="CJ16" s="9"/>
      <c r="DG16" s="9"/>
      <c r="ED16" s="9"/>
      <c r="FA16" s="9"/>
      <c r="FX16" s="9"/>
    </row>
    <row r="17" spans="2:203" x14ac:dyDescent="0.3">
      <c r="B17" s="26"/>
      <c r="C17" s="26" t="str">
        <f>IF(ISERROR(I17+1)=TRUE,I17,IF(I17="","",MAX(C$15:C16)+1))</f>
        <v/>
      </c>
      <c r="D17" s="26" t="str">
        <f t="shared" si="12"/>
        <v/>
      </c>
      <c r="E17" s="12"/>
      <c r="G17" s="9"/>
      <c r="I17" s="22" t="s">
        <v>63</v>
      </c>
      <c r="S17" s="9"/>
      <c r="AP17" s="9"/>
      <c r="BM17" s="9"/>
      <c r="CJ17" s="9"/>
      <c r="DG17" s="9"/>
      <c r="ED17" s="9"/>
      <c r="FA17" s="9"/>
      <c r="FX17" s="9"/>
    </row>
    <row r="18" spans="2:203" x14ac:dyDescent="0.3">
      <c r="B18" s="26"/>
      <c r="C18" s="26">
        <f>IF(ISERROR(I18+1)=TRUE,I18,IF(I18="","",MAX(C$15:C17)+1))</f>
        <v>1</v>
      </c>
      <c r="D18" s="26">
        <f t="shared" si="12"/>
        <v>1</v>
      </c>
      <c r="E18" s="12"/>
      <c r="G18" s="9"/>
      <c r="I18" s="120">
        <v>1</v>
      </c>
      <c r="J18" s="121" t="s">
        <v>64</v>
      </c>
      <c r="K18" s="121"/>
      <c r="L18" s="121"/>
      <c r="M18" s="121"/>
      <c r="N18" s="121"/>
      <c r="O18" s="121"/>
      <c r="P18" s="122" t="s">
        <v>65</v>
      </c>
      <c r="Q18" s="177">
        <v>0</v>
      </c>
      <c r="S18" s="9"/>
      <c r="U18" s="105"/>
      <c r="W18" s="166"/>
      <c r="X18" s="107">
        <f t="shared" ref="X18:AM18" si="13">+X10*24</f>
        <v>0</v>
      </c>
      <c r="Y18" s="107">
        <f t="shared" si="13"/>
        <v>0</v>
      </c>
      <c r="Z18" s="107">
        <f t="shared" si="13"/>
        <v>0</v>
      </c>
      <c r="AA18" s="107">
        <f t="shared" si="13"/>
        <v>0</v>
      </c>
      <c r="AB18" s="107">
        <f t="shared" si="13"/>
        <v>0</v>
      </c>
      <c r="AC18" s="107">
        <f t="shared" si="13"/>
        <v>0</v>
      </c>
      <c r="AD18" s="107">
        <f t="shared" si="13"/>
        <v>0</v>
      </c>
      <c r="AE18" s="107">
        <f t="shared" si="13"/>
        <v>0</v>
      </c>
      <c r="AF18" s="107">
        <f t="shared" si="13"/>
        <v>0</v>
      </c>
      <c r="AG18" s="107">
        <f>+AG10*24</f>
        <v>379.20000000000005</v>
      </c>
      <c r="AH18" s="107">
        <f t="shared" si="13"/>
        <v>0</v>
      </c>
      <c r="AI18" s="107">
        <f t="shared" si="13"/>
        <v>0</v>
      </c>
      <c r="AJ18" s="107">
        <f t="shared" si="13"/>
        <v>0</v>
      </c>
      <c r="AK18" s="108">
        <f t="shared" si="13"/>
        <v>0</v>
      </c>
      <c r="AL18" s="108">
        <f t="shared" si="13"/>
        <v>0</v>
      </c>
      <c r="AM18" s="108">
        <f t="shared" si="13"/>
        <v>0</v>
      </c>
      <c r="AN18" s="109">
        <f t="shared" ref="AN18:AN36" si="14">SUM(W18:AM18)*$Q18</f>
        <v>0</v>
      </c>
      <c r="AP18" s="9"/>
      <c r="AR18" s="105"/>
      <c r="AT18" s="107">
        <v>0</v>
      </c>
      <c r="AU18" s="107">
        <f t="shared" ref="AU18:BJ18" si="15">+AU10*24</f>
        <v>0</v>
      </c>
      <c r="AV18" s="107">
        <f t="shared" si="15"/>
        <v>0</v>
      </c>
      <c r="AW18" s="107">
        <f t="shared" si="15"/>
        <v>0</v>
      </c>
      <c r="AX18" s="107">
        <f t="shared" si="15"/>
        <v>0</v>
      </c>
      <c r="AY18" s="107">
        <f t="shared" si="15"/>
        <v>0</v>
      </c>
      <c r="AZ18" s="107">
        <f t="shared" si="15"/>
        <v>0</v>
      </c>
      <c r="BA18" s="107">
        <f t="shared" si="15"/>
        <v>0</v>
      </c>
      <c r="BB18" s="107">
        <f t="shared" si="15"/>
        <v>0</v>
      </c>
      <c r="BC18" s="107">
        <f t="shared" si="15"/>
        <v>0</v>
      </c>
      <c r="BD18" s="107">
        <f t="shared" si="15"/>
        <v>379.20000000000005</v>
      </c>
      <c r="BE18" s="107">
        <f t="shared" si="15"/>
        <v>0</v>
      </c>
      <c r="BF18" s="107">
        <f t="shared" si="15"/>
        <v>0</v>
      </c>
      <c r="BG18" s="107">
        <f t="shared" si="15"/>
        <v>0</v>
      </c>
      <c r="BH18" s="108">
        <f t="shared" si="15"/>
        <v>0</v>
      </c>
      <c r="BI18" s="108">
        <f t="shared" si="15"/>
        <v>0</v>
      </c>
      <c r="BJ18" s="108">
        <f t="shared" si="15"/>
        <v>0</v>
      </c>
      <c r="BK18" s="109">
        <f t="shared" ref="BK18:BK26" si="16">SUM(AT18:BJ18)*$Q18</f>
        <v>0</v>
      </c>
      <c r="BM18" s="9"/>
      <c r="BO18" s="105"/>
      <c r="BQ18" s="168">
        <v>0</v>
      </c>
      <c r="BR18" s="107">
        <f t="shared" ref="BR18:CG18" si="17">+BR10*24</f>
        <v>30.96</v>
      </c>
      <c r="BS18" s="107">
        <f t="shared" si="17"/>
        <v>49.92</v>
      </c>
      <c r="BT18" s="107">
        <f t="shared" si="17"/>
        <v>76.08</v>
      </c>
      <c r="BU18" s="107">
        <f t="shared" si="17"/>
        <v>99.84</v>
      </c>
      <c r="BV18" s="107">
        <f t="shared" si="17"/>
        <v>83.76</v>
      </c>
      <c r="BW18" s="107">
        <f t="shared" si="17"/>
        <v>77.760000000000005</v>
      </c>
      <c r="BX18" s="107">
        <f t="shared" si="17"/>
        <v>136.80000000000001</v>
      </c>
      <c r="BY18" s="107">
        <f t="shared" si="17"/>
        <v>0</v>
      </c>
      <c r="BZ18" s="107">
        <f t="shared" si="17"/>
        <v>94.800000000000011</v>
      </c>
      <c r="CA18" s="107">
        <f t="shared" si="17"/>
        <v>0</v>
      </c>
      <c r="CB18" s="107">
        <f t="shared" si="17"/>
        <v>0</v>
      </c>
      <c r="CC18" s="107">
        <f t="shared" si="17"/>
        <v>0</v>
      </c>
      <c r="CD18" s="107">
        <f t="shared" si="17"/>
        <v>0</v>
      </c>
      <c r="CE18" s="108">
        <f t="shared" si="17"/>
        <v>0</v>
      </c>
      <c r="CF18" s="108">
        <f t="shared" si="17"/>
        <v>0</v>
      </c>
      <c r="CG18" s="108">
        <f t="shared" si="17"/>
        <v>168</v>
      </c>
      <c r="CH18" s="109">
        <f t="shared" ref="CH18:CH26" si="18">SUM(BQ18:CG18)*$Q18</f>
        <v>0</v>
      </c>
      <c r="CJ18" s="9"/>
      <c r="CL18" s="105"/>
      <c r="CN18" s="107">
        <v>0</v>
      </c>
      <c r="CO18" s="107">
        <f t="shared" ref="CO18:DD18" si="19">+CO10*24</f>
        <v>38.400000000000006</v>
      </c>
      <c r="CP18" s="107">
        <f t="shared" si="19"/>
        <v>53.04</v>
      </c>
      <c r="CQ18" s="107">
        <f t="shared" si="19"/>
        <v>68.16</v>
      </c>
      <c r="CR18" s="107">
        <f t="shared" si="19"/>
        <v>99.792000000000002</v>
      </c>
      <c r="CS18" s="107">
        <f t="shared" si="19"/>
        <v>79.199999999999989</v>
      </c>
      <c r="CT18" s="107">
        <f t="shared" si="19"/>
        <v>76.320000000000007</v>
      </c>
      <c r="CU18" s="107">
        <f t="shared" si="19"/>
        <v>142.32</v>
      </c>
      <c r="CV18" s="107">
        <f t="shared" si="19"/>
        <v>0</v>
      </c>
      <c r="CW18" s="107">
        <f t="shared" si="19"/>
        <v>97.800000000000011</v>
      </c>
      <c r="CX18" s="107">
        <v>0</v>
      </c>
      <c r="CY18" s="107">
        <f t="shared" si="19"/>
        <v>0</v>
      </c>
      <c r="CZ18" s="107">
        <f t="shared" si="19"/>
        <v>0</v>
      </c>
      <c r="DA18" s="107">
        <f t="shared" si="19"/>
        <v>0</v>
      </c>
      <c r="DB18" s="108">
        <f t="shared" si="19"/>
        <v>0</v>
      </c>
      <c r="DC18" s="108">
        <f t="shared" si="19"/>
        <v>0</v>
      </c>
      <c r="DD18" s="108">
        <f t="shared" si="19"/>
        <v>168</v>
      </c>
      <c r="DE18" s="109">
        <f t="shared" ref="DE18:DE26" si="20">SUM(CN18:DD18)*$Q18</f>
        <v>0</v>
      </c>
      <c r="DG18" s="9"/>
      <c r="DI18" s="105"/>
      <c r="DK18" s="107">
        <v>0</v>
      </c>
      <c r="DL18" s="107">
        <v>0</v>
      </c>
      <c r="DM18" s="107">
        <v>0</v>
      </c>
      <c r="DN18" s="107">
        <v>0</v>
      </c>
      <c r="DO18" s="107">
        <v>0</v>
      </c>
      <c r="DP18" s="107">
        <v>0</v>
      </c>
      <c r="DQ18" s="107">
        <v>0</v>
      </c>
      <c r="DR18" s="107">
        <v>0</v>
      </c>
      <c r="DS18" s="107">
        <f t="shared" ref="DS18:DZ18" si="21">+DS10*24</f>
        <v>0</v>
      </c>
      <c r="DT18" s="107">
        <v>0</v>
      </c>
      <c r="DU18" s="107">
        <f t="shared" si="21"/>
        <v>0</v>
      </c>
      <c r="DV18" s="107">
        <f t="shared" si="21"/>
        <v>0</v>
      </c>
      <c r="DW18" s="107">
        <f t="shared" si="21"/>
        <v>0</v>
      </c>
      <c r="DX18" s="107">
        <f t="shared" si="21"/>
        <v>0</v>
      </c>
      <c r="DY18" s="108">
        <f t="shared" si="21"/>
        <v>0</v>
      </c>
      <c r="DZ18" s="108">
        <f t="shared" si="21"/>
        <v>0</v>
      </c>
      <c r="EA18" s="108">
        <v>0</v>
      </c>
      <c r="EB18" s="109">
        <f t="shared" ref="EB18:EB26" si="22">SUM(DK18:EA18)*$Q18</f>
        <v>0</v>
      </c>
      <c r="ED18" s="9"/>
      <c r="EF18" s="105"/>
      <c r="EH18" s="106"/>
      <c r="EI18" s="107">
        <f t="shared" ref="EI18:EX18" si="23">+EI10*24</f>
        <v>0</v>
      </c>
      <c r="EJ18" s="107">
        <f t="shared" si="23"/>
        <v>0</v>
      </c>
      <c r="EK18" s="107">
        <f t="shared" si="23"/>
        <v>0</v>
      </c>
      <c r="EL18" s="107">
        <f t="shared" si="23"/>
        <v>0</v>
      </c>
      <c r="EM18" s="107">
        <f t="shared" si="23"/>
        <v>0</v>
      </c>
      <c r="EN18" s="107">
        <f t="shared" si="23"/>
        <v>0</v>
      </c>
      <c r="EO18" s="107">
        <f t="shared" si="23"/>
        <v>0</v>
      </c>
      <c r="EP18" s="107">
        <f t="shared" si="23"/>
        <v>0</v>
      </c>
      <c r="EQ18" s="107">
        <f t="shared" si="23"/>
        <v>0</v>
      </c>
      <c r="ER18" s="107">
        <f t="shared" si="23"/>
        <v>0</v>
      </c>
      <c r="ES18" s="107">
        <f t="shared" si="23"/>
        <v>0</v>
      </c>
      <c r="ET18" s="107">
        <f t="shared" si="23"/>
        <v>0</v>
      </c>
      <c r="EU18" s="107">
        <f t="shared" si="23"/>
        <v>0</v>
      </c>
      <c r="EV18" s="108">
        <f t="shared" si="23"/>
        <v>0</v>
      </c>
      <c r="EW18" s="108">
        <f t="shared" si="23"/>
        <v>0</v>
      </c>
      <c r="EX18" s="108">
        <f t="shared" si="23"/>
        <v>0</v>
      </c>
      <c r="EY18" s="109">
        <f t="shared" ref="EY18:EY36" si="24">SUM(EH18:EX18)*$Q18</f>
        <v>0</v>
      </c>
      <c r="FA18" s="9"/>
      <c r="FC18" s="105"/>
      <c r="FE18" s="170">
        <f t="shared" ref="FE18:FE36" si="25">W18+AT18</f>
        <v>0</v>
      </c>
      <c r="FF18" s="138">
        <f t="shared" ref="FF18:FF36" si="26">X18+AU18</f>
        <v>0</v>
      </c>
      <c r="FG18" s="138">
        <f t="shared" ref="FG18:FG36" si="27">Y18+AV18</f>
        <v>0</v>
      </c>
      <c r="FH18" s="138">
        <f t="shared" ref="FH18:FH36" si="28">Z18+AW18</f>
        <v>0</v>
      </c>
      <c r="FI18" s="138">
        <f t="shared" ref="FI18:FI36" si="29">AA18+AX18</f>
        <v>0</v>
      </c>
      <c r="FJ18" s="138">
        <f t="shared" ref="FJ18:FJ36" si="30">AB18+AY18</f>
        <v>0</v>
      </c>
      <c r="FK18" s="138">
        <f t="shared" ref="FK18:FK36" si="31">AC18+AZ18</f>
        <v>0</v>
      </c>
      <c r="FL18" s="138">
        <f t="shared" ref="FL18:FL36" si="32">AD18+BA18</f>
        <v>0</v>
      </c>
      <c r="FM18" s="138">
        <f t="shared" ref="FM18:FM36" si="33">AE18+BB18</f>
        <v>0</v>
      </c>
      <c r="FN18" s="138">
        <f t="shared" ref="FN18:FN36" si="34">AF18+BC18</f>
        <v>0</v>
      </c>
      <c r="FO18" s="138">
        <f>AG18+BD18</f>
        <v>758.40000000000009</v>
      </c>
      <c r="FP18" s="138">
        <f t="shared" ref="FP18:FP36" si="35">AH18+BE18</f>
        <v>0</v>
      </c>
      <c r="FQ18" s="138">
        <f t="shared" ref="FQ18:FQ36" si="36">AI18+BF18</f>
        <v>0</v>
      </c>
      <c r="FR18" s="138">
        <f t="shared" ref="FR18:FR36" si="37">AJ18+BG18</f>
        <v>0</v>
      </c>
      <c r="FS18" s="138">
        <f t="shared" ref="FS18:FS36" si="38">AK18+BH18</f>
        <v>0</v>
      </c>
      <c r="FT18" s="138">
        <f t="shared" ref="FT18:FT36" si="39">AL18+BI18</f>
        <v>0</v>
      </c>
      <c r="FU18" s="139">
        <f t="shared" ref="FU18:FU36" si="40">AM18+BJ18</f>
        <v>0</v>
      </c>
      <c r="FV18" s="134">
        <f t="shared" ref="FV18:FV36" si="41">SUM(FE18:FU18)*$Q18</f>
        <v>0</v>
      </c>
      <c r="FX18" s="9"/>
      <c r="FZ18" s="105"/>
      <c r="GB18" s="170">
        <f t="shared" ref="GB18:GB36" si="42">DK18+CN18+BQ18</f>
        <v>0</v>
      </c>
      <c r="GC18" s="138">
        <f t="shared" ref="GC18:GC36" si="43">DL18+CO18+BR18</f>
        <v>69.360000000000014</v>
      </c>
      <c r="GD18" s="138">
        <f t="shared" ref="GD18:GD36" si="44">DM18+CP18+BS18</f>
        <v>102.96000000000001</v>
      </c>
      <c r="GE18" s="138">
        <f t="shared" ref="GE18:GE36" si="45">DN18+CQ18+BT18</f>
        <v>144.24</v>
      </c>
      <c r="GF18" s="138">
        <f t="shared" ref="GF18:GF36" si="46">DO18+CR18+BU18</f>
        <v>199.63200000000001</v>
      </c>
      <c r="GG18" s="138">
        <f t="shared" ref="GG18:GG36" si="47">DP18+CS18+BV18</f>
        <v>162.95999999999998</v>
      </c>
      <c r="GH18" s="138">
        <f t="shared" ref="GH18:GH36" si="48">DQ18+CT18+BW18</f>
        <v>154.08000000000001</v>
      </c>
      <c r="GI18" s="138">
        <f t="shared" ref="GI18:GI36" si="49">DR18+CU18+BX18</f>
        <v>279.12</v>
      </c>
      <c r="GJ18" s="138">
        <f t="shared" ref="GJ18:GJ36" si="50">DS18+CV18+BY18</f>
        <v>0</v>
      </c>
      <c r="GK18" s="138">
        <f t="shared" ref="GK18:GK36" si="51">DT18+CW18+BZ18</f>
        <v>192.60000000000002</v>
      </c>
      <c r="GL18" s="138">
        <f>DU18+CX18+CA18</f>
        <v>0</v>
      </c>
      <c r="GM18" s="138">
        <f t="shared" ref="GM18:GM36" si="52">DV18+CY18+CB18</f>
        <v>0</v>
      </c>
      <c r="GN18" s="138">
        <f t="shared" ref="GN18:GN36" si="53">DW18+CZ18+CC18</f>
        <v>0</v>
      </c>
      <c r="GO18" s="138">
        <f t="shared" ref="GO18:GO36" si="54">DX18+DA18+CD18</f>
        <v>0</v>
      </c>
      <c r="GP18" s="138">
        <f t="shared" ref="GP18:GP36" si="55">DY18+DB18+CE18</f>
        <v>0</v>
      </c>
      <c r="GQ18" s="138">
        <f t="shared" ref="GQ18:GQ36" si="56">DZ18+DC18+CF18</f>
        <v>0</v>
      </c>
      <c r="GR18" s="161">
        <f t="shared" ref="GR18:GR36" si="57">EA18+DD18+CG18</f>
        <v>336</v>
      </c>
      <c r="GS18" s="134">
        <f t="shared" ref="GS18:GS36" si="58">SUM(GB18:GR18)*$Q18</f>
        <v>0</v>
      </c>
      <c r="GU18" s="104">
        <f>GS18+FV18</f>
        <v>0</v>
      </c>
    </row>
    <row r="19" spans="2:203" x14ac:dyDescent="0.3">
      <c r="B19" s="26"/>
      <c r="C19" s="26">
        <f>IF(ISERROR(I19+1)=TRUE,I19,IF(I19="","",MAX(C$15:C18)+1))</f>
        <v>2</v>
      </c>
      <c r="D19" s="26">
        <f t="shared" si="12"/>
        <v>1</v>
      </c>
      <c r="E19" s="12"/>
      <c r="G19" s="9"/>
      <c r="I19" s="123">
        <v>2</v>
      </c>
      <c r="J19" s="124" t="s">
        <v>66</v>
      </c>
      <c r="K19" s="124"/>
      <c r="L19" s="124"/>
      <c r="M19" s="124"/>
      <c r="N19" s="124"/>
      <c r="O19" s="124"/>
      <c r="P19" s="125" t="s">
        <v>65</v>
      </c>
      <c r="Q19" s="178">
        <f>+Q18*0.95</f>
        <v>0</v>
      </c>
      <c r="S19" s="9"/>
      <c r="U19" s="110"/>
      <c r="W19" s="167"/>
      <c r="X19" s="112"/>
      <c r="Y19" s="112"/>
      <c r="Z19" s="112"/>
      <c r="AA19" s="112"/>
      <c r="AB19" s="112"/>
      <c r="AC19" s="112"/>
      <c r="AD19" s="112"/>
      <c r="AE19" s="112"/>
      <c r="AF19" s="112"/>
      <c r="AG19" s="112"/>
      <c r="AH19" s="112"/>
      <c r="AI19" s="112"/>
      <c r="AJ19" s="112"/>
      <c r="AK19" s="113"/>
      <c r="AL19" s="113"/>
      <c r="AM19" s="113"/>
      <c r="AN19" s="114">
        <f t="shared" si="14"/>
        <v>0</v>
      </c>
      <c r="AP19" s="9"/>
      <c r="AR19" s="110"/>
      <c r="AT19" s="111"/>
      <c r="AU19" s="112"/>
      <c r="AV19" s="112"/>
      <c r="AW19" s="112"/>
      <c r="AX19" s="112"/>
      <c r="AY19" s="112"/>
      <c r="AZ19" s="112"/>
      <c r="BA19" s="112"/>
      <c r="BB19" s="112"/>
      <c r="BC19" s="112"/>
      <c r="BD19" s="112"/>
      <c r="BE19" s="112"/>
      <c r="BF19" s="112"/>
      <c r="BG19" s="112"/>
      <c r="BH19" s="113"/>
      <c r="BI19" s="113"/>
      <c r="BJ19" s="113"/>
      <c r="BK19" s="114">
        <f t="shared" si="16"/>
        <v>0</v>
      </c>
      <c r="BM19" s="9"/>
      <c r="BO19" s="110"/>
      <c r="BQ19" s="169"/>
      <c r="BR19" s="112"/>
      <c r="BS19" s="112"/>
      <c r="BT19" s="112"/>
      <c r="BU19" s="112"/>
      <c r="BV19" s="112"/>
      <c r="BW19" s="112"/>
      <c r="BX19" s="112"/>
      <c r="BY19" s="112"/>
      <c r="BZ19" s="112"/>
      <c r="CA19" s="112"/>
      <c r="CB19" s="112"/>
      <c r="CC19" s="112"/>
      <c r="CD19" s="112"/>
      <c r="CE19" s="113"/>
      <c r="CF19" s="113"/>
      <c r="CG19" s="113"/>
      <c r="CH19" s="114">
        <f t="shared" si="18"/>
        <v>0</v>
      </c>
      <c r="CJ19" s="9"/>
      <c r="CL19" s="110"/>
      <c r="CN19" s="111"/>
      <c r="CO19" s="112"/>
      <c r="CP19" s="112"/>
      <c r="CQ19" s="112"/>
      <c r="CR19" s="112"/>
      <c r="CS19" s="112"/>
      <c r="CT19" s="112"/>
      <c r="CU19" s="112"/>
      <c r="CV19" s="112"/>
      <c r="CW19" s="112"/>
      <c r="CX19" s="112"/>
      <c r="CY19" s="112"/>
      <c r="CZ19" s="112"/>
      <c r="DA19" s="112"/>
      <c r="DB19" s="113"/>
      <c r="DC19" s="113"/>
      <c r="DD19" s="113"/>
      <c r="DE19" s="114">
        <f t="shared" si="20"/>
        <v>0</v>
      </c>
      <c r="DG19" s="9"/>
      <c r="DI19" s="110"/>
      <c r="DK19" s="111"/>
      <c r="DL19" s="112"/>
      <c r="DM19" s="112"/>
      <c r="DN19" s="112"/>
      <c r="DO19" s="112"/>
      <c r="DP19" s="112"/>
      <c r="DQ19" s="112"/>
      <c r="DR19" s="112"/>
      <c r="DS19" s="112"/>
      <c r="DT19" s="112"/>
      <c r="DU19" s="112"/>
      <c r="DV19" s="112"/>
      <c r="DW19" s="112"/>
      <c r="DX19" s="112"/>
      <c r="DY19" s="113"/>
      <c r="DZ19" s="113"/>
      <c r="EA19" s="113"/>
      <c r="EB19" s="114">
        <f t="shared" si="22"/>
        <v>0</v>
      </c>
      <c r="ED19" s="9"/>
      <c r="EF19" s="110"/>
      <c r="EH19" s="111"/>
      <c r="EI19" s="112"/>
      <c r="EJ19" s="112"/>
      <c r="EK19" s="112"/>
      <c r="EL19" s="112"/>
      <c r="EM19" s="112"/>
      <c r="EN19" s="112"/>
      <c r="EO19" s="112"/>
      <c r="EP19" s="112"/>
      <c r="EQ19" s="112"/>
      <c r="ER19" s="112"/>
      <c r="ES19" s="112"/>
      <c r="ET19" s="112"/>
      <c r="EU19" s="112"/>
      <c r="EV19" s="113"/>
      <c r="EW19" s="113"/>
      <c r="EX19" s="113"/>
      <c r="EY19" s="114">
        <f t="shared" si="24"/>
        <v>0</v>
      </c>
      <c r="FA19" s="9"/>
      <c r="FC19" s="110"/>
      <c r="FE19" s="171">
        <f t="shared" si="25"/>
        <v>0</v>
      </c>
      <c r="FF19" s="112">
        <f t="shared" si="26"/>
        <v>0</v>
      </c>
      <c r="FG19" s="112">
        <f t="shared" si="27"/>
        <v>0</v>
      </c>
      <c r="FH19" s="112">
        <f t="shared" si="28"/>
        <v>0</v>
      </c>
      <c r="FI19" s="112">
        <f t="shared" si="29"/>
        <v>0</v>
      </c>
      <c r="FJ19" s="112">
        <f t="shared" si="30"/>
        <v>0</v>
      </c>
      <c r="FK19" s="112">
        <f t="shared" si="31"/>
        <v>0</v>
      </c>
      <c r="FL19" s="112">
        <f t="shared" si="32"/>
        <v>0</v>
      </c>
      <c r="FM19" s="112">
        <f t="shared" si="33"/>
        <v>0</v>
      </c>
      <c r="FN19" s="112">
        <f t="shared" si="34"/>
        <v>0</v>
      </c>
      <c r="FO19" s="112">
        <f t="shared" ref="FO19:FO36" si="59">AG19+BD19</f>
        <v>0</v>
      </c>
      <c r="FP19" s="112">
        <f t="shared" si="35"/>
        <v>0</v>
      </c>
      <c r="FQ19" s="112">
        <f t="shared" si="36"/>
        <v>0</v>
      </c>
      <c r="FR19" s="112">
        <f t="shared" si="37"/>
        <v>0</v>
      </c>
      <c r="FS19" s="112">
        <f t="shared" si="38"/>
        <v>0</v>
      </c>
      <c r="FT19" s="113">
        <f t="shared" si="39"/>
        <v>0</v>
      </c>
      <c r="FU19" s="140">
        <f t="shared" si="40"/>
        <v>0</v>
      </c>
      <c r="FV19" s="135">
        <f t="shared" si="41"/>
        <v>0</v>
      </c>
      <c r="FX19" s="9"/>
      <c r="FZ19" s="110"/>
      <c r="GB19" s="171">
        <f t="shared" si="42"/>
        <v>0</v>
      </c>
      <c r="GC19" s="112">
        <f t="shared" si="43"/>
        <v>0</v>
      </c>
      <c r="GD19" s="112">
        <f t="shared" si="44"/>
        <v>0</v>
      </c>
      <c r="GE19" s="112">
        <f t="shared" si="45"/>
        <v>0</v>
      </c>
      <c r="GF19" s="112">
        <f t="shared" si="46"/>
        <v>0</v>
      </c>
      <c r="GG19" s="112">
        <f t="shared" si="47"/>
        <v>0</v>
      </c>
      <c r="GH19" s="112">
        <f t="shared" si="48"/>
        <v>0</v>
      </c>
      <c r="GI19" s="112">
        <f t="shared" si="49"/>
        <v>0</v>
      </c>
      <c r="GJ19" s="112">
        <f t="shared" si="50"/>
        <v>0</v>
      </c>
      <c r="GK19" s="112">
        <f t="shared" si="51"/>
        <v>0</v>
      </c>
      <c r="GL19" s="112">
        <f t="shared" ref="GL19:GL36" si="60">DU19+CX19+CA19</f>
        <v>0</v>
      </c>
      <c r="GM19" s="112">
        <f t="shared" si="52"/>
        <v>0</v>
      </c>
      <c r="GN19" s="112">
        <f t="shared" si="53"/>
        <v>0</v>
      </c>
      <c r="GO19" s="112">
        <f t="shared" si="54"/>
        <v>0</v>
      </c>
      <c r="GP19" s="112">
        <f t="shared" si="55"/>
        <v>0</v>
      </c>
      <c r="GQ19" s="112">
        <f t="shared" si="56"/>
        <v>0</v>
      </c>
      <c r="GR19" s="140">
        <f t="shared" si="57"/>
        <v>0</v>
      </c>
      <c r="GS19" s="135">
        <f t="shared" si="58"/>
        <v>0</v>
      </c>
      <c r="GU19" s="104">
        <f t="shared" ref="GU19:GU37" si="61">GS19+FV19</f>
        <v>0</v>
      </c>
    </row>
    <row r="20" spans="2:203" x14ac:dyDescent="0.3">
      <c r="B20" s="26"/>
      <c r="C20" s="26">
        <f>IF(ISERROR(I20+1)=TRUE,I20,IF(I20="","",MAX(C$15:C19)+1))</f>
        <v>3</v>
      </c>
      <c r="D20" s="26">
        <f t="shared" si="12"/>
        <v>1</v>
      </c>
      <c r="E20" s="12"/>
      <c r="G20" s="9"/>
      <c r="I20" s="123">
        <v>3</v>
      </c>
      <c r="J20" s="124" t="s">
        <v>67</v>
      </c>
      <c r="K20" s="124"/>
      <c r="L20" s="124"/>
      <c r="M20" s="124"/>
      <c r="N20" s="124"/>
      <c r="O20" s="124"/>
      <c r="P20" s="125" t="s">
        <v>65</v>
      </c>
      <c r="Q20" s="178">
        <f>+Q18*0.9</f>
        <v>0</v>
      </c>
      <c r="S20" s="9"/>
      <c r="U20" s="110"/>
      <c r="W20" s="167"/>
      <c r="X20" s="112"/>
      <c r="Y20" s="112"/>
      <c r="Z20" s="112"/>
      <c r="AA20" s="112"/>
      <c r="AB20" s="112"/>
      <c r="AC20" s="112"/>
      <c r="AD20" s="112"/>
      <c r="AE20" s="112"/>
      <c r="AF20" s="112"/>
      <c r="AG20" s="112"/>
      <c r="AH20" s="112"/>
      <c r="AI20" s="112"/>
      <c r="AJ20" s="112"/>
      <c r="AK20" s="113"/>
      <c r="AL20" s="113"/>
      <c r="AM20" s="113"/>
      <c r="AN20" s="114">
        <f t="shared" si="14"/>
        <v>0</v>
      </c>
      <c r="AP20" s="9"/>
      <c r="AR20" s="110"/>
      <c r="AT20" s="111"/>
      <c r="AU20" s="112"/>
      <c r="AV20" s="112"/>
      <c r="AW20" s="112"/>
      <c r="AX20" s="112"/>
      <c r="AY20" s="112"/>
      <c r="AZ20" s="112"/>
      <c r="BA20" s="112"/>
      <c r="BB20" s="112"/>
      <c r="BC20" s="112"/>
      <c r="BD20" s="112"/>
      <c r="BE20" s="112"/>
      <c r="BF20" s="112"/>
      <c r="BG20" s="112"/>
      <c r="BH20" s="113"/>
      <c r="BI20" s="113"/>
      <c r="BJ20" s="113"/>
      <c r="BK20" s="114">
        <f t="shared" si="16"/>
        <v>0</v>
      </c>
      <c r="BM20" s="9"/>
      <c r="BO20" s="110"/>
      <c r="BQ20" s="169"/>
      <c r="BR20" s="112"/>
      <c r="BS20" s="112"/>
      <c r="BT20" s="112"/>
      <c r="BU20" s="112"/>
      <c r="BV20" s="112"/>
      <c r="BW20" s="112"/>
      <c r="BX20" s="112"/>
      <c r="BY20" s="112"/>
      <c r="BZ20" s="112"/>
      <c r="CA20" s="112"/>
      <c r="CB20" s="112"/>
      <c r="CC20" s="112"/>
      <c r="CD20" s="112"/>
      <c r="CE20" s="113"/>
      <c r="CF20" s="113"/>
      <c r="CG20" s="113"/>
      <c r="CH20" s="114">
        <f t="shared" si="18"/>
        <v>0</v>
      </c>
      <c r="CJ20" s="9"/>
      <c r="CL20" s="110"/>
      <c r="CN20" s="111"/>
      <c r="CO20" s="112"/>
      <c r="CP20" s="112"/>
      <c r="CQ20" s="112"/>
      <c r="CR20" s="112"/>
      <c r="CS20" s="112"/>
      <c r="CT20" s="112"/>
      <c r="CU20" s="112"/>
      <c r="CV20" s="112"/>
      <c r="CW20" s="112"/>
      <c r="CX20" s="112"/>
      <c r="CY20" s="112"/>
      <c r="CZ20" s="112"/>
      <c r="DA20" s="112"/>
      <c r="DB20" s="113"/>
      <c r="DC20" s="113"/>
      <c r="DD20" s="113"/>
      <c r="DE20" s="114">
        <f t="shared" si="20"/>
        <v>0</v>
      </c>
      <c r="DG20" s="9"/>
      <c r="DI20" s="110"/>
      <c r="DK20" s="111"/>
      <c r="DL20" s="112"/>
      <c r="DM20" s="112"/>
      <c r="DN20" s="112"/>
      <c r="DO20" s="112"/>
      <c r="DP20" s="112"/>
      <c r="DQ20" s="112"/>
      <c r="DR20" s="112"/>
      <c r="DS20" s="112"/>
      <c r="DT20" s="112"/>
      <c r="DU20" s="112"/>
      <c r="DV20" s="112"/>
      <c r="DW20" s="112"/>
      <c r="DX20" s="112"/>
      <c r="DY20" s="113"/>
      <c r="DZ20" s="113"/>
      <c r="EA20" s="113"/>
      <c r="EB20" s="114">
        <f t="shared" si="22"/>
        <v>0</v>
      </c>
      <c r="ED20" s="9"/>
      <c r="EF20" s="110"/>
      <c r="EH20" s="111"/>
      <c r="EI20" s="112"/>
      <c r="EJ20" s="112"/>
      <c r="EK20" s="112"/>
      <c r="EL20" s="112"/>
      <c r="EM20" s="112"/>
      <c r="EN20" s="112"/>
      <c r="EO20" s="112"/>
      <c r="EP20" s="112"/>
      <c r="EQ20" s="112"/>
      <c r="ER20" s="112"/>
      <c r="ES20" s="112"/>
      <c r="ET20" s="112"/>
      <c r="EU20" s="112"/>
      <c r="EV20" s="113"/>
      <c r="EW20" s="113"/>
      <c r="EX20" s="113"/>
      <c r="EY20" s="114">
        <f t="shared" si="24"/>
        <v>0</v>
      </c>
      <c r="FA20" s="9"/>
      <c r="FC20" s="110"/>
      <c r="FE20" s="171">
        <f t="shared" si="25"/>
        <v>0</v>
      </c>
      <c r="FF20" s="112">
        <f t="shared" si="26"/>
        <v>0</v>
      </c>
      <c r="FG20" s="112">
        <f t="shared" si="27"/>
        <v>0</v>
      </c>
      <c r="FH20" s="112">
        <f t="shared" si="28"/>
        <v>0</v>
      </c>
      <c r="FI20" s="112">
        <f t="shared" si="29"/>
        <v>0</v>
      </c>
      <c r="FJ20" s="112">
        <f t="shared" si="30"/>
        <v>0</v>
      </c>
      <c r="FK20" s="112">
        <f t="shared" si="31"/>
        <v>0</v>
      </c>
      <c r="FL20" s="112">
        <f t="shared" si="32"/>
        <v>0</v>
      </c>
      <c r="FM20" s="112">
        <f t="shared" si="33"/>
        <v>0</v>
      </c>
      <c r="FN20" s="112">
        <f t="shared" si="34"/>
        <v>0</v>
      </c>
      <c r="FO20" s="112">
        <f t="shared" si="59"/>
        <v>0</v>
      </c>
      <c r="FP20" s="112">
        <f t="shared" si="35"/>
        <v>0</v>
      </c>
      <c r="FQ20" s="112">
        <f t="shared" si="36"/>
        <v>0</v>
      </c>
      <c r="FR20" s="112">
        <f t="shared" si="37"/>
        <v>0</v>
      </c>
      <c r="FS20" s="112">
        <f t="shared" si="38"/>
        <v>0</v>
      </c>
      <c r="FT20" s="113">
        <f t="shared" si="39"/>
        <v>0</v>
      </c>
      <c r="FU20" s="140">
        <f t="shared" si="40"/>
        <v>0</v>
      </c>
      <c r="FV20" s="135">
        <f t="shared" si="41"/>
        <v>0</v>
      </c>
      <c r="FX20" s="9"/>
      <c r="FZ20" s="110"/>
      <c r="GB20" s="171">
        <f t="shared" si="42"/>
        <v>0</v>
      </c>
      <c r="GC20" s="112">
        <f t="shared" si="43"/>
        <v>0</v>
      </c>
      <c r="GD20" s="112">
        <f t="shared" si="44"/>
        <v>0</v>
      </c>
      <c r="GE20" s="112">
        <f t="shared" si="45"/>
        <v>0</v>
      </c>
      <c r="GF20" s="112">
        <f t="shared" si="46"/>
        <v>0</v>
      </c>
      <c r="GG20" s="112">
        <f t="shared" si="47"/>
        <v>0</v>
      </c>
      <c r="GH20" s="112">
        <f t="shared" si="48"/>
        <v>0</v>
      </c>
      <c r="GI20" s="112">
        <f t="shared" si="49"/>
        <v>0</v>
      </c>
      <c r="GJ20" s="112">
        <f t="shared" si="50"/>
        <v>0</v>
      </c>
      <c r="GK20" s="112">
        <f t="shared" si="51"/>
        <v>0</v>
      </c>
      <c r="GL20" s="112">
        <f t="shared" si="60"/>
        <v>0</v>
      </c>
      <c r="GM20" s="112">
        <f t="shared" si="52"/>
        <v>0</v>
      </c>
      <c r="GN20" s="112">
        <f t="shared" si="53"/>
        <v>0</v>
      </c>
      <c r="GO20" s="112">
        <f t="shared" si="54"/>
        <v>0</v>
      </c>
      <c r="GP20" s="112">
        <f t="shared" si="55"/>
        <v>0</v>
      </c>
      <c r="GQ20" s="112">
        <f t="shared" si="56"/>
        <v>0</v>
      </c>
      <c r="GR20" s="140">
        <f t="shared" si="57"/>
        <v>0</v>
      </c>
      <c r="GS20" s="135">
        <f t="shared" si="58"/>
        <v>0</v>
      </c>
      <c r="GU20" s="104">
        <f t="shared" si="61"/>
        <v>0</v>
      </c>
    </row>
    <row r="21" spans="2:203" x14ac:dyDescent="0.3">
      <c r="B21" s="26"/>
      <c r="C21" s="26">
        <f>IF(ISERROR(I21+1)=TRUE,I21,IF(I21="","",MAX(C$15:C20)+1))</f>
        <v>4</v>
      </c>
      <c r="D21" s="26">
        <f t="shared" si="12"/>
        <v>1</v>
      </c>
      <c r="E21" s="12"/>
      <c r="G21" s="9"/>
      <c r="I21" s="123">
        <v>4</v>
      </c>
      <c r="J21" s="124" t="s">
        <v>68</v>
      </c>
      <c r="K21" s="124"/>
      <c r="L21" s="124"/>
      <c r="M21" s="124"/>
      <c r="N21" s="124"/>
      <c r="O21" s="124"/>
      <c r="P21" s="125" t="s">
        <v>65</v>
      </c>
      <c r="Q21" s="178">
        <f>+Q18*0.7</f>
        <v>0</v>
      </c>
      <c r="S21" s="9"/>
      <c r="U21" s="110"/>
      <c r="W21" s="167"/>
      <c r="X21" s="112"/>
      <c r="Y21" s="112"/>
      <c r="Z21" s="112"/>
      <c r="AA21" s="112"/>
      <c r="AB21" s="112"/>
      <c r="AC21" s="112"/>
      <c r="AD21" s="112"/>
      <c r="AE21" s="112"/>
      <c r="AF21" s="112"/>
      <c r="AG21" s="112"/>
      <c r="AH21" s="112"/>
      <c r="AI21" s="112"/>
      <c r="AJ21" s="112"/>
      <c r="AK21" s="113"/>
      <c r="AL21" s="113"/>
      <c r="AM21" s="113"/>
      <c r="AN21" s="114">
        <f t="shared" si="14"/>
        <v>0</v>
      </c>
      <c r="AP21" s="9"/>
      <c r="AR21" s="110"/>
      <c r="AT21" s="111"/>
      <c r="AU21" s="112"/>
      <c r="AV21" s="112"/>
      <c r="AW21" s="112"/>
      <c r="AX21" s="112"/>
      <c r="AY21" s="112"/>
      <c r="AZ21" s="112"/>
      <c r="BA21" s="112"/>
      <c r="BB21" s="112"/>
      <c r="BC21" s="112"/>
      <c r="BD21" s="112"/>
      <c r="BE21" s="112"/>
      <c r="BF21" s="112"/>
      <c r="BG21" s="112"/>
      <c r="BH21" s="113"/>
      <c r="BI21" s="113"/>
      <c r="BJ21" s="113"/>
      <c r="BK21" s="114">
        <f t="shared" si="16"/>
        <v>0</v>
      </c>
      <c r="BM21" s="9"/>
      <c r="BO21" s="110"/>
      <c r="BQ21" s="169"/>
      <c r="BR21" s="112"/>
      <c r="BS21" s="112"/>
      <c r="BT21" s="112"/>
      <c r="BU21" s="112"/>
      <c r="BV21" s="112"/>
      <c r="BW21" s="112"/>
      <c r="BX21" s="112"/>
      <c r="BY21" s="112"/>
      <c r="BZ21" s="112"/>
      <c r="CA21" s="112"/>
      <c r="CB21" s="112"/>
      <c r="CC21" s="112"/>
      <c r="CD21" s="112"/>
      <c r="CE21" s="113"/>
      <c r="CF21" s="113"/>
      <c r="CG21" s="113"/>
      <c r="CH21" s="114">
        <f t="shared" si="18"/>
        <v>0</v>
      </c>
      <c r="CJ21" s="9"/>
      <c r="CL21" s="110"/>
      <c r="CN21" s="111"/>
      <c r="CO21" s="112"/>
      <c r="CP21" s="112"/>
      <c r="CQ21" s="112"/>
      <c r="CR21" s="112"/>
      <c r="CS21" s="112"/>
      <c r="CT21" s="112"/>
      <c r="CU21" s="112"/>
      <c r="CV21" s="112"/>
      <c r="CW21" s="112"/>
      <c r="CX21" s="112"/>
      <c r="CY21" s="112"/>
      <c r="CZ21" s="112"/>
      <c r="DA21" s="112"/>
      <c r="DB21" s="113"/>
      <c r="DC21" s="113"/>
      <c r="DD21" s="113"/>
      <c r="DE21" s="114">
        <f t="shared" si="20"/>
        <v>0</v>
      </c>
      <c r="DG21" s="9"/>
      <c r="DI21" s="110"/>
      <c r="DK21" s="111"/>
      <c r="DL21" s="112"/>
      <c r="DM21" s="112"/>
      <c r="DN21" s="112"/>
      <c r="DO21" s="112"/>
      <c r="DP21" s="112"/>
      <c r="DQ21" s="112"/>
      <c r="DR21" s="112"/>
      <c r="DS21" s="112"/>
      <c r="DT21" s="112"/>
      <c r="DU21" s="112"/>
      <c r="DV21" s="112"/>
      <c r="DW21" s="112"/>
      <c r="DX21" s="112"/>
      <c r="DY21" s="113"/>
      <c r="DZ21" s="113"/>
      <c r="EA21" s="113"/>
      <c r="EB21" s="114">
        <f t="shared" si="22"/>
        <v>0</v>
      </c>
      <c r="ED21" s="9"/>
      <c r="EF21" s="110"/>
      <c r="EH21" s="111"/>
      <c r="EI21" s="112"/>
      <c r="EJ21" s="112"/>
      <c r="EK21" s="112"/>
      <c r="EL21" s="112"/>
      <c r="EM21" s="112"/>
      <c r="EN21" s="112"/>
      <c r="EO21" s="112"/>
      <c r="EP21" s="112"/>
      <c r="EQ21" s="112"/>
      <c r="ER21" s="112"/>
      <c r="ES21" s="112"/>
      <c r="ET21" s="112"/>
      <c r="EU21" s="112"/>
      <c r="EV21" s="113"/>
      <c r="EW21" s="113"/>
      <c r="EX21" s="113"/>
      <c r="EY21" s="114">
        <f t="shared" si="24"/>
        <v>0</v>
      </c>
      <c r="FA21" s="9"/>
      <c r="FC21" s="110"/>
      <c r="FE21" s="171">
        <f t="shared" si="25"/>
        <v>0</v>
      </c>
      <c r="FF21" s="112">
        <f t="shared" si="26"/>
        <v>0</v>
      </c>
      <c r="FG21" s="112">
        <f t="shared" si="27"/>
        <v>0</v>
      </c>
      <c r="FH21" s="112">
        <f t="shared" si="28"/>
        <v>0</v>
      </c>
      <c r="FI21" s="112">
        <f t="shared" si="29"/>
        <v>0</v>
      </c>
      <c r="FJ21" s="112">
        <f t="shared" si="30"/>
        <v>0</v>
      </c>
      <c r="FK21" s="112">
        <f t="shared" si="31"/>
        <v>0</v>
      </c>
      <c r="FL21" s="112">
        <f t="shared" si="32"/>
        <v>0</v>
      </c>
      <c r="FM21" s="112">
        <f t="shared" si="33"/>
        <v>0</v>
      </c>
      <c r="FN21" s="112">
        <f t="shared" si="34"/>
        <v>0</v>
      </c>
      <c r="FO21" s="112">
        <f t="shared" si="59"/>
        <v>0</v>
      </c>
      <c r="FP21" s="112">
        <f t="shared" si="35"/>
        <v>0</v>
      </c>
      <c r="FQ21" s="112">
        <f t="shared" si="36"/>
        <v>0</v>
      </c>
      <c r="FR21" s="112">
        <f t="shared" si="37"/>
        <v>0</v>
      </c>
      <c r="FS21" s="112">
        <f t="shared" si="38"/>
        <v>0</v>
      </c>
      <c r="FT21" s="113">
        <f t="shared" si="39"/>
        <v>0</v>
      </c>
      <c r="FU21" s="140">
        <f t="shared" si="40"/>
        <v>0</v>
      </c>
      <c r="FV21" s="135">
        <f t="shared" si="41"/>
        <v>0</v>
      </c>
      <c r="FX21" s="9"/>
      <c r="FZ21" s="110"/>
      <c r="GB21" s="171">
        <f t="shared" si="42"/>
        <v>0</v>
      </c>
      <c r="GC21" s="112">
        <f t="shared" si="43"/>
        <v>0</v>
      </c>
      <c r="GD21" s="112">
        <f t="shared" si="44"/>
        <v>0</v>
      </c>
      <c r="GE21" s="112">
        <f t="shared" si="45"/>
        <v>0</v>
      </c>
      <c r="GF21" s="112">
        <f t="shared" si="46"/>
        <v>0</v>
      </c>
      <c r="GG21" s="112">
        <f t="shared" si="47"/>
        <v>0</v>
      </c>
      <c r="GH21" s="112">
        <f t="shared" si="48"/>
        <v>0</v>
      </c>
      <c r="GI21" s="112">
        <f t="shared" si="49"/>
        <v>0</v>
      </c>
      <c r="GJ21" s="112">
        <f t="shared" si="50"/>
        <v>0</v>
      </c>
      <c r="GK21" s="112">
        <f t="shared" si="51"/>
        <v>0</v>
      </c>
      <c r="GL21" s="112">
        <f t="shared" si="60"/>
        <v>0</v>
      </c>
      <c r="GM21" s="112">
        <f t="shared" si="52"/>
        <v>0</v>
      </c>
      <c r="GN21" s="112">
        <f t="shared" si="53"/>
        <v>0</v>
      </c>
      <c r="GO21" s="112">
        <f t="shared" si="54"/>
        <v>0</v>
      </c>
      <c r="GP21" s="112">
        <f t="shared" si="55"/>
        <v>0</v>
      </c>
      <c r="GQ21" s="112">
        <f t="shared" si="56"/>
        <v>0</v>
      </c>
      <c r="GR21" s="140">
        <f t="shared" si="57"/>
        <v>0</v>
      </c>
      <c r="GS21" s="135">
        <f t="shared" si="58"/>
        <v>0</v>
      </c>
      <c r="GU21" s="104">
        <f t="shared" si="61"/>
        <v>0</v>
      </c>
    </row>
    <row r="22" spans="2:203" x14ac:dyDescent="0.3">
      <c r="B22" s="26"/>
      <c r="C22" s="26">
        <f>IF(ISERROR(I22+1)=TRUE,I22,IF(I22="","",MAX(C$15:C21)+1))</f>
        <v>5</v>
      </c>
      <c r="D22" s="26">
        <f t="shared" si="12"/>
        <v>1</v>
      </c>
      <c r="E22" s="12"/>
      <c r="G22" s="9"/>
      <c r="I22" s="123">
        <v>5</v>
      </c>
      <c r="J22" s="124" t="s">
        <v>69</v>
      </c>
      <c r="K22" s="124"/>
      <c r="L22" s="124"/>
      <c r="M22" s="124"/>
      <c r="N22" s="124"/>
      <c r="O22" s="124"/>
      <c r="P22" s="125" t="s">
        <v>65</v>
      </c>
      <c r="Q22" s="178">
        <f>+Q18*0.6</f>
        <v>0</v>
      </c>
      <c r="S22" s="9"/>
      <c r="U22" s="110"/>
      <c r="W22" s="167"/>
      <c r="X22" s="112"/>
      <c r="Y22" s="112"/>
      <c r="Z22" s="112"/>
      <c r="AA22" s="112"/>
      <c r="AB22" s="112"/>
      <c r="AC22" s="112"/>
      <c r="AD22" s="112"/>
      <c r="AE22" s="112"/>
      <c r="AF22" s="112"/>
      <c r="AG22" s="112"/>
      <c r="AH22" s="112"/>
      <c r="AI22" s="112"/>
      <c r="AJ22" s="112"/>
      <c r="AK22" s="113"/>
      <c r="AL22" s="113"/>
      <c r="AM22" s="113"/>
      <c r="AN22" s="114">
        <f t="shared" si="14"/>
        <v>0</v>
      </c>
      <c r="AP22" s="9"/>
      <c r="AR22" s="110"/>
      <c r="AT22" s="111"/>
      <c r="AU22" s="112"/>
      <c r="AV22" s="112"/>
      <c r="AW22" s="112"/>
      <c r="AX22" s="112"/>
      <c r="AY22" s="112"/>
      <c r="AZ22" s="112"/>
      <c r="BA22" s="112"/>
      <c r="BB22" s="112"/>
      <c r="BC22" s="112"/>
      <c r="BD22" s="112"/>
      <c r="BE22" s="112"/>
      <c r="BF22" s="112"/>
      <c r="BG22" s="112"/>
      <c r="BH22" s="113"/>
      <c r="BI22" s="113"/>
      <c r="BJ22" s="113"/>
      <c r="BK22" s="114">
        <f t="shared" si="16"/>
        <v>0</v>
      </c>
      <c r="BM22" s="9"/>
      <c r="BO22" s="110"/>
      <c r="BQ22" s="169"/>
      <c r="BR22" s="112"/>
      <c r="BS22" s="112"/>
      <c r="BT22" s="112"/>
      <c r="BU22" s="112"/>
      <c r="BV22" s="112"/>
      <c r="BW22" s="112"/>
      <c r="BX22" s="112"/>
      <c r="BY22" s="112"/>
      <c r="BZ22" s="112"/>
      <c r="CA22" s="112"/>
      <c r="CB22" s="112"/>
      <c r="CC22" s="112"/>
      <c r="CD22" s="112"/>
      <c r="CE22" s="113"/>
      <c r="CF22" s="113"/>
      <c r="CG22" s="113"/>
      <c r="CH22" s="114">
        <f t="shared" si="18"/>
        <v>0</v>
      </c>
      <c r="CJ22" s="9"/>
      <c r="CL22" s="110"/>
      <c r="CN22" s="111"/>
      <c r="CO22" s="112"/>
      <c r="CP22" s="112"/>
      <c r="CQ22" s="112"/>
      <c r="CR22" s="112"/>
      <c r="CS22" s="112"/>
      <c r="CT22" s="112"/>
      <c r="CU22" s="112"/>
      <c r="CV22" s="112"/>
      <c r="CW22" s="112"/>
      <c r="CX22" s="112"/>
      <c r="CY22" s="112"/>
      <c r="CZ22" s="112"/>
      <c r="DA22" s="112"/>
      <c r="DB22" s="113"/>
      <c r="DC22" s="113"/>
      <c r="DD22" s="113"/>
      <c r="DE22" s="114">
        <f t="shared" si="20"/>
        <v>0</v>
      </c>
      <c r="DG22" s="9"/>
      <c r="DI22" s="110"/>
      <c r="DK22" s="111"/>
      <c r="DL22" s="112"/>
      <c r="DM22" s="112"/>
      <c r="DN22" s="112"/>
      <c r="DO22" s="112"/>
      <c r="DP22" s="112"/>
      <c r="DQ22" s="112"/>
      <c r="DR22" s="112"/>
      <c r="DS22" s="112"/>
      <c r="DT22" s="112"/>
      <c r="DU22" s="112"/>
      <c r="DV22" s="112"/>
      <c r="DW22" s="112"/>
      <c r="DX22" s="112"/>
      <c r="DY22" s="113"/>
      <c r="DZ22" s="113"/>
      <c r="EA22" s="113"/>
      <c r="EB22" s="114">
        <f t="shared" si="22"/>
        <v>0</v>
      </c>
      <c r="ED22" s="9"/>
      <c r="EF22" s="110"/>
      <c r="EH22" s="111"/>
      <c r="EI22" s="112"/>
      <c r="EJ22" s="112"/>
      <c r="EK22" s="112"/>
      <c r="EL22" s="112"/>
      <c r="EM22" s="112"/>
      <c r="EN22" s="112"/>
      <c r="EO22" s="112"/>
      <c r="EP22" s="112"/>
      <c r="EQ22" s="112"/>
      <c r="ER22" s="112"/>
      <c r="ES22" s="112"/>
      <c r="ET22" s="112"/>
      <c r="EU22" s="112"/>
      <c r="EV22" s="113"/>
      <c r="EW22" s="113"/>
      <c r="EX22" s="113"/>
      <c r="EY22" s="114">
        <f t="shared" si="24"/>
        <v>0</v>
      </c>
      <c r="FA22" s="9"/>
      <c r="FC22" s="110"/>
      <c r="FE22" s="171">
        <f t="shared" si="25"/>
        <v>0</v>
      </c>
      <c r="FF22" s="112">
        <f t="shared" si="26"/>
        <v>0</v>
      </c>
      <c r="FG22" s="112">
        <f t="shared" si="27"/>
        <v>0</v>
      </c>
      <c r="FH22" s="112">
        <f t="shared" si="28"/>
        <v>0</v>
      </c>
      <c r="FI22" s="112">
        <f t="shared" si="29"/>
        <v>0</v>
      </c>
      <c r="FJ22" s="112">
        <f t="shared" si="30"/>
        <v>0</v>
      </c>
      <c r="FK22" s="112">
        <f t="shared" si="31"/>
        <v>0</v>
      </c>
      <c r="FL22" s="112">
        <f t="shared" si="32"/>
        <v>0</v>
      </c>
      <c r="FM22" s="112">
        <f t="shared" si="33"/>
        <v>0</v>
      </c>
      <c r="FN22" s="112">
        <f t="shared" si="34"/>
        <v>0</v>
      </c>
      <c r="FO22" s="112">
        <f t="shared" si="59"/>
        <v>0</v>
      </c>
      <c r="FP22" s="112">
        <f t="shared" si="35"/>
        <v>0</v>
      </c>
      <c r="FQ22" s="112">
        <f t="shared" si="36"/>
        <v>0</v>
      </c>
      <c r="FR22" s="112">
        <f t="shared" si="37"/>
        <v>0</v>
      </c>
      <c r="FS22" s="112">
        <f t="shared" si="38"/>
        <v>0</v>
      </c>
      <c r="FT22" s="113">
        <f t="shared" si="39"/>
        <v>0</v>
      </c>
      <c r="FU22" s="140">
        <f t="shared" si="40"/>
        <v>0</v>
      </c>
      <c r="FV22" s="135">
        <f t="shared" si="41"/>
        <v>0</v>
      </c>
      <c r="FX22" s="9"/>
      <c r="FZ22" s="110"/>
      <c r="GB22" s="171">
        <f t="shared" si="42"/>
        <v>0</v>
      </c>
      <c r="GC22" s="112">
        <f t="shared" si="43"/>
        <v>0</v>
      </c>
      <c r="GD22" s="112">
        <f t="shared" si="44"/>
        <v>0</v>
      </c>
      <c r="GE22" s="112">
        <f t="shared" si="45"/>
        <v>0</v>
      </c>
      <c r="GF22" s="112">
        <f t="shared" si="46"/>
        <v>0</v>
      </c>
      <c r="GG22" s="112">
        <f t="shared" si="47"/>
        <v>0</v>
      </c>
      <c r="GH22" s="112">
        <f t="shared" si="48"/>
        <v>0</v>
      </c>
      <c r="GI22" s="112">
        <f t="shared" si="49"/>
        <v>0</v>
      </c>
      <c r="GJ22" s="112">
        <f t="shared" si="50"/>
        <v>0</v>
      </c>
      <c r="GK22" s="112">
        <f t="shared" si="51"/>
        <v>0</v>
      </c>
      <c r="GL22" s="112">
        <f t="shared" si="60"/>
        <v>0</v>
      </c>
      <c r="GM22" s="112">
        <f t="shared" si="52"/>
        <v>0</v>
      </c>
      <c r="GN22" s="112">
        <f t="shared" si="53"/>
        <v>0</v>
      </c>
      <c r="GO22" s="112">
        <f t="shared" si="54"/>
        <v>0</v>
      </c>
      <c r="GP22" s="112">
        <f t="shared" si="55"/>
        <v>0</v>
      </c>
      <c r="GQ22" s="112">
        <f t="shared" si="56"/>
        <v>0</v>
      </c>
      <c r="GR22" s="140">
        <f t="shared" si="57"/>
        <v>0</v>
      </c>
      <c r="GS22" s="135">
        <f t="shared" si="58"/>
        <v>0</v>
      </c>
      <c r="GU22" s="104">
        <f t="shared" si="61"/>
        <v>0</v>
      </c>
    </row>
    <row r="23" spans="2:203" x14ac:dyDescent="0.3">
      <c r="B23" s="26"/>
      <c r="C23" s="26">
        <f>IF(ISERROR(I23+1)=TRUE,I23,IF(I23="","",MAX(C$15:C22)+1))</f>
        <v>6</v>
      </c>
      <c r="D23" s="26">
        <f t="shared" si="12"/>
        <v>1</v>
      </c>
      <c r="E23" s="12"/>
      <c r="G23" s="9"/>
      <c r="I23" s="123">
        <v>6</v>
      </c>
      <c r="J23" s="124" t="s">
        <v>70</v>
      </c>
      <c r="K23" s="124"/>
      <c r="L23" s="124"/>
      <c r="M23" s="124"/>
      <c r="N23" s="124"/>
      <c r="O23" s="124"/>
      <c r="P23" s="125" t="s">
        <v>71</v>
      </c>
      <c r="Q23" s="179">
        <v>0</v>
      </c>
      <c r="S23" s="9"/>
      <c r="U23" s="110"/>
      <c r="W23" s="167">
        <f>$GV$9/2</f>
        <v>0.1580426715213108</v>
      </c>
      <c r="X23" s="112"/>
      <c r="Y23" s="112"/>
      <c r="Z23" s="112"/>
      <c r="AA23" s="112"/>
      <c r="AB23" s="112"/>
      <c r="AC23" s="112"/>
      <c r="AD23" s="112"/>
      <c r="AE23" s="112"/>
      <c r="AF23" s="112"/>
      <c r="AG23" s="112"/>
      <c r="AH23" s="112"/>
      <c r="AI23" s="112"/>
      <c r="AJ23" s="112"/>
      <c r="AK23" s="113"/>
      <c r="AL23" s="113"/>
      <c r="AM23" s="113"/>
      <c r="AN23" s="114">
        <f t="shared" si="14"/>
        <v>0</v>
      </c>
      <c r="AP23" s="9"/>
      <c r="AR23" s="110"/>
      <c r="AT23" s="167">
        <f>$GV$9/2</f>
        <v>0.1580426715213108</v>
      </c>
      <c r="AU23" s="112"/>
      <c r="AV23" s="112"/>
      <c r="AW23" s="112"/>
      <c r="AX23" s="112"/>
      <c r="AY23" s="112"/>
      <c r="AZ23" s="112"/>
      <c r="BA23" s="112"/>
      <c r="BB23" s="112"/>
      <c r="BC23" s="112"/>
      <c r="BD23" s="112"/>
      <c r="BE23" s="112"/>
      <c r="BF23" s="112"/>
      <c r="BG23" s="112"/>
      <c r="BH23" s="113"/>
      <c r="BI23" s="113"/>
      <c r="BJ23" s="113"/>
      <c r="BK23" s="114">
        <f t="shared" si="16"/>
        <v>0</v>
      </c>
      <c r="BM23" s="9"/>
      <c r="BO23" s="110"/>
      <c r="BQ23" s="169">
        <f>+$GV$7/2</f>
        <v>0.34195732847868926</v>
      </c>
      <c r="BR23" s="112"/>
      <c r="BS23" s="112"/>
      <c r="BT23" s="112"/>
      <c r="BU23" s="112"/>
      <c r="BV23" s="112"/>
      <c r="BW23" s="112"/>
      <c r="BX23" s="112"/>
      <c r="BY23" s="112"/>
      <c r="BZ23" s="112"/>
      <c r="CA23" s="112"/>
      <c r="CB23" s="112"/>
      <c r="CC23" s="112"/>
      <c r="CD23" s="112"/>
      <c r="CE23" s="113"/>
      <c r="CF23" s="113"/>
      <c r="CG23" s="113"/>
      <c r="CH23" s="114">
        <f t="shared" si="18"/>
        <v>0</v>
      </c>
      <c r="CJ23" s="9"/>
      <c r="CL23" s="110"/>
      <c r="CN23" s="169">
        <f>+$GV$7/2</f>
        <v>0.34195732847868926</v>
      </c>
      <c r="CO23" s="112"/>
      <c r="CP23" s="112"/>
      <c r="CQ23" s="112"/>
      <c r="CR23" s="112"/>
      <c r="CS23" s="112"/>
      <c r="CT23" s="112"/>
      <c r="CU23" s="112"/>
      <c r="CV23" s="112"/>
      <c r="CW23" s="112"/>
      <c r="CX23" s="112"/>
      <c r="CY23" s="112"/>
      <c r="CZ23" s="112"/>
      <c r="DA23" s="112"/>
      <c r="DB23" s="113"/>
      <c r="DC23" s="113"/>
      <c r="DD23" s="113"/>
      <c r="DE23" s="114">
        <f>SUM(CN23:DD23)*$Q23</f>
        <v>0</v>
      </c>
      <c r="DG23" s="9"/>
      <c r="DI23" s="110"/>
      <c r="DK23" s="169">
        <v>0</v>
      </c>
      <c r="DL23" s="112"/>
      <c r="DM23" s="112"/>
      <c r="DN23" s="112"/>
      <c r="DO23" s="112"/>
      <c r="DP23" s="112"/>
      <c r="DQ23" s="112"/>
      <c r="DR23" s="112"/>
      <c r="DS23" s="112"/>
      <c r="DT23" s="112"/>
      <c r="DU23" s="112"/>
      <c r="DV23" s="112"/>
      <c r="DW23" s="112"/>
      <c r="DX23" s="112"/>
      <c r="DY23" s="113"/>
      <c r="DZ23" s="113"/>
      <c r="EA23" s="113"/>
      <c r="EB23" s="114">
        <f t="shared" si="22"/>
        <v>0</v>
      </c>
      <c r="ED23" s="9"/>
      <c r="EF23" s="110"/>
      <c r="EH23" s="111"/>
      <c r="EI23" s="112"/>
      <c r="EJ23" s="112"/>
      <c r="EK23" s="112"/>
      <c r="EL23" s="112"/>
      <c r="EM23" s="112"/>
      <c r="EN23" s="112"/>
      <c r="EO23" s="112"/>
      <c r="EP23" s="112"/>
      <c r="EQ23" s="112"/>
      <c r="ER23" s="112"/>
      <c r="ES23" s="112"/>
      <c r="ET23" s="112"/>
      <c r="EU23" s="112"/>
      <c r="EV23" s="113"/>
      <c r="EW23" s="113"/>
      <c r="EX23" s="113"/>
      <c r="EY23" s="114">
        <f t="shared" si="24"/>
        <v>0</v>
      </c>
      <c r="FA23" s="9"/>
      <c r="FC23" s="110"/>
      <c r="FE23" s="171">
        <f t="shared" si="25"/>
        <v>0.31608534304262159</v>
      </c>
      <c r="FF23" s="112">
        <f t="shared" si="26"/>
        <v>0</v>
      </c>
      <c r="FG23" s="112">
        <f t="shared" si="27"/>
        <v>0</v>
      </c>
      <c r="FH23" s="112">
        <f t="shared" si="28"/>
        <v>0</v>
      </c>
      <c r="FI23" s="112">
        <f t="shared" si="29"/>
        <v>0</v>
      </c>
      <c r="FJ23" s="112">
        <f t="shared" si="30"/>
        <v>0</v>
      </c>
      <c r="FK23" s="112">
        <f t="shared" si="31"/>
        <v>0</v>
      </c>
      <c r="FL23" s="112">
        <f t="shared" si="32"/>
        <v>0</v>
      </c>
      <c r="FM23" s="112">
        <f t="shared" si="33"/>
        <v>0</v>
      </c>
      <c r="FN23" s="112">
        <f t="shared" si="34"/>
        <v>0</v>
      </c>
      <c r="FO23" s="112">
        <f t="shared" si="59"/>
        <v>0</v>
      </c>
      <c r="FP23" s="112">
        <f t="shared" si="35"/>
        <v>0</v>
      </c>
      <c r="FQ23" s="112">
        <f t="shared" si="36"/>
        <v>0</v>
      </c>
      <c r="FR23" s="112">
        <f t="shared" si="37"/>
        <v>0</v>
      </c>
      <c r="FS23" s="112">
        <f t="shared" si="38"/>
        <v>0</v>
      </c>
      <c r="FT23" s="113">
        <f t="shared" si="39"/>
        <v>0</v>
      </c>
      <c r="FU23" s="140">
        <f t="shared" si="40"/>
        <v>0</v>
      </c>
      <c r="FV23" s="135">
        <f t="shared" si="41"/>
        <v>0</v>
      </c>
      <c r="FX23" s="9"/>
      <c r="FZ23" s="110"/>
      <c r="GB23" s="171">
        <f t="shared" si="42"/>
        <v>0.68391465695737852</v>
      </c>
      <c r="GC23" s="112">
        <f t="shared" si="43"/>
        <v>0</v>
      </c>
      <c r="GD23" s="112">
        <f t="shared" si="44"/>
        <v>0</v>
      </c>
      <c r="GE23" s="112">
        <f t="shared" si="45"/>
        <v>0</v>
      </c>
      <c r="GF23" s="112">
        <f t="shared" si="46"/>
        <v>0</v>
      </c>
      <c r="GG23" s="112">
        <f t="shared" si="47"/>
        <v>0</v>
      </c>
      <c r="GH23" s="112">
        <f t="shared" si="48"/>
        <v>0</v>
      </c>
      <c r="GI23" s="112">
        <f t="shared" si="49"/>
        <v>0</v>
      </c>
      <c r="GJ23" s="112">
        <f t="shared" si="50"/>
        <v>0</v>
      </c>
      <c r="GK23" s="112">
        <f t="shared" si="51"/>
        <v>0</v>
      </c>
      <c r="GL23" s="112">
        <f t="shared" si="60"/>
        <v>0</v>
      </c>
      <c r="GM23" s="112">
        <f t="shared" si="52"/>
        <v>0</v>
      </c>
      <c r="GN23" s="112">
        <f t="shared" si="53"/>
        <v>0</v>
      </c>
      <c r="GO23" s="112">
        <f t="shared" si="54"/>
        <v>0</v>
      </c>
      <c r="GP23" s="112">
        <f t="shared" si="55"/>
        <v>0</v>
      </c>
      <c r="GQ23" s="112">
        <f t="shared" si="56"/>
        <v>0</v>
      </c>
      <c r="GR23" s="140">
        <f t="shared" si="57"/>
        <v>0</v>
      </c>
      <c r="GS23" s="135">
        <f>SUM(GB23:GR23)*$Q23</f>
        <v>0</v>
      </c>
      <c r="GT23" s="104"/>
      <c r="GU23" s="104">
        <f t="shared" si="61"/>
        <v>0</v>
      </c>
    </row>
    <row r="24" spans="2:203" x14ac:dyDescent="0.3">
      <c r="B24" s="26"/>
      <c r="C24" s="26">
        <f>IF(ISERROR(I24+1)=TRUE,I24,IF(I24="","",MAX(C$15:C23)+1))</f>
        <v>7</v>
      </c>
      <c r="D24" s="26">
        <f t="shared" si="12"/>
        <v>1</v>
      </c>
      <c r="E24" s="12"/>
      <c r="G24" s="9"/>
      <c r="I24" s="123">
        <v>7</v>
      </c>
      <c r="J24" s="124" t="s">
        <v>72</v>
      </c>
      <c r="K24" s="124"/>
      <c r="L24" s="124"/>
      <c r="M24" s="124"/>
      <c r="N24" s="124"/>
      <c r="O24" s="124"/>
      <c r="P24" s="125" t="s">
        <v>71</v>
      </c>
      <c r="Q24" s="179">
        <v>0</v>
      </c>
      <c r="S24" s="9"/>
      <c r="U24" s="110"/>
      <c r="W24" s="167">
        <f>$GV$9/2</f>
        <v>0.1580426715213108</v>
      </c>
      <c r="X24" s="112"/>
      <c r="Y24" s="112"/>
      <c r="Z24" s="112"/>
      <c r="AA24" s="112"/>
      <c r="AB24" s="112"/>
      <c r="AC24" s="112"/>
      <c r="AD24" s="112"/>
      <c r="AE24" s="112"/>
      <c r="AF24" s="112"/>
      <c r="AG24" s="112"/>
      <c r="AH24" s="112"/>
      <c r="AI24" s="112"/>
      <c r="AJ24" s="112"/>
      <c r="AK24" s="113"/>
      <c r="AL24" s="113"/>
      <c r="AM24" s="113"/>
      <c r="AN24" s="114">
        <f t="shared" si="14"/>
        <v>0</v>
      </c>
      <c r="AP24" s="9"/>
      <c r="AR24" s="110"/>
      <c r="AT24" s="167">
        <f>$GV$9/2</f>
        <v>0.1580426715213108</v>
      </c>
      <c r="AU24" s="112"/>
      <c r="AV24" s="112"/>
      <c r="AW24" s="112"/>
      <c r="AX24" s="112"/>
      <c r="AY24" s="112"/>
      <c r="AZ24" s="112"/>
      <c r="BA24" s="112"/>
      <c r="BB24" s="112"/>
      <c r="BC24" s="112"/>
      <c r="BD24" s="112"/>
      <c r="BE24" s="112"/>
      <c r="BF24" s="112"/>
      <c r="BG24" s="112"/>
      <c r="BH24" s="113"/>
      <c r="BI24" s="113"/>
      <c r="BJ24" s="113"/>
      <c r="BK24" s="114">
        <f t="shared" si="16"/>
        <v>0</v>
      </c>
      <c r="BM24" s="9"/>
      <c r="BO24" s="110"/>
      <c r="BQ24" s="169">
        <f>+$GV$7/2</f>
        <v>0.34195732847868926</v>
      </c>
      <c r="BR24" s="112"/>
      <c r="BS24" s="112"/>
      <c r="BT24" s="112"/>
      <c r="BU24" s="112"/>
      <c r="BV24" s="112"/>
      <c r="BW24" s="112"/>
      <c r="BX24" s="112"/>
      <c r="BY24" s="112"/>
      <c r="BZ24" s="112"/>
      <c r="CA24" s="112"/>
      <c r="CB24" s="112"/>
      <c r="CC24" s="112"/>
      <c r="CD24" s="112"/>
      <c r="CE24" s="113"/>
      <c r="CF24" s="113"/>
      <c r="CG24" s="113"/>
      <c r="CH24" s="114">
        <f t="shared" si="18"/>
        <v>0</v>
      </c>
      <c r="CJ24" s="9"/>
      <c r="CL24" s="110"/>
      <c r="CN24" s="169">
        <f>+$GV$7/2</f>
        <v>0.34195732847868926</v>
      </c>
      <c r="CO24" s="112"/>
      <c r="CP24" s="112"/>
      <c r="CQ24" s="112"/>
      <c r="CR24" s="112"/>
      <c r="CS24" s="112"/>
      <c r="CT24" s="112"/>
      <c r="CU24" s="112"/>
      <c r="CV24" s="112"/>
      <c r="CW24" s="112"/>
      <c r="CX24" s="112"/>
      <c r="CY24" s="112"/>
      <c r="CZ24" s="112"/>
      <c r="DA24" s="112"/>
      <c r="DB24" s="113"/>
      <c r="DC24" s="113"/>
      <c r="DD24" s="113"/>
      <c r="DE24" s="114">
        <f>SUM(CN24:DD24)*$Q24</f>
        <v>0</v>
      </c>
      <c r="DG24" s="9"/>
      <c r="DI24" s="110"/>
      <c r="DK24" s="169">
        <v>0</v>
      </c>
      <c r="DL24" s="112"/>
      <c r="DM24" s="112"/>
      <c r="DN24" s="112"/>
      <c r="DO24" s="112"/>
      <c r="DP24" s="112"/>
      <c r="DQ24" s="112"/>
      <c r="DR24" s="112"/>
      <c r="DS24" s="112"/>
      <c r="DT24" s="112"/>
      <c r="DU24" s="112"/>
      <c r="DV24" s="112"/>
      <c r="DW24" s="112"/>
      <c r="DX24" s="112"/>
      <c r="DY24" s="113"/>
      <c r="DZ24" s="113"/>
      <c r="EA24" s="113"/>
      <c r="EB24" s="114">
        <f t="shared" si="22"/>
        <v>0</v>
      </c>
      <c r="ED24" s="9"/>
      <c r="EF24" s="110"/>
      <c r="EH24" s="111"/>
      <c r="EI24" s="112"/>
      <c r="EJ24" s="112"/>
      <c r="EK24" s="112"/>
      <c r="EL24" s="112"/>
      <c r="EM24" s="112"/>
      <c r="EN24" s="112"/>
      <c r="EO24" s="112"/>
      <c r="EP24" s="112"/>
      <c r="EQ24" s="112"/>
      <c r="ER24" s="112"/>
      <c r="ES24" s="112"/>
      <c r="ET24" s="112"/>
      <c r="EU24" s="112"/>
      <c r="EV24" s="113"/>
      <c r="EW24" s="113"/>
      <c r="EX24" s="113"/>
      <c r="EY24" s="114">
        <f t="shared" si="24"/>
        <v>0</v>
      </c>
      <c r="FA24" s="9"/>
      <c r="FC24" s="110"/>
      <c r="FE24" s="171">
        <f t="shared" si="25"/>
        <v>0.31608534304262159</v>
      </c>
      <c r="FF24" s="112">
        <f t="shared" si="26"/>
        <v>0</v>
      </c>
      <c r="FG24" s="112">
        <f t="shared" si="27"/>
        <v>0</v>
      </c>
      <c r="FH24" s="112">
        <f t="shared" si="28"/>
        <v>0</v>
      </c>
      <c r="FI24" s="112">
        <f t="shared" si="29"/>
        <v>0</v>
      </c>
      <c r="FJ24" s="112">
        <f t="shared" si="30"/>
        <v>0</v>
      </c>
      <c r="FK24" s="112">
        <f t="shared" si="31"/>
        <v>0</v>
      </c>
      <c r="FL24" s="112">
        <f t="shared" si="32"/>
        <v>0</v>
      </c>
      <c r="FM24" s="112">
        <f t="shared" si="33"/>
        <v>0</v>
      </c>
      <c r="FN24" s="112">
        <f t="shared" si="34"/>
        <v>0</v>
      </c>
      <c r="FO24" s="112">
        <f t="shared" si="59"/>
        <v>0</v>
      </c>
      <c r="FP24" s="112">
        <f t="shared" si="35"/>
        <v>0</v>
      </c>
      <c r="FQ24" s="112">
        <f t="shared" si="36"/>
        <v>0</v>
      </c>
      <c r="FR24" s="112">
        <f t="shared" si="37"/>
        <v>0</v>
      </c>
      <c r="FS24" s="112">
        <f t="shared" si="38"/>
        <v>0</v>
      </c>
      <c r="FT24" s="113">
        <f t="shared" si="39"/>
        <v>0</v>
      </c>
      <c r="FU24" s="140">
        <f t="shared" si="40"/>
        <v>0</v>
      </c>
      <c r="FV24" s="135">
        <f t="shared" si="41"/>
        <v>0</v>
      </c>
      <c r="FX24" s="9"/>
      <c r="FZ24" s="110"/>
      <c r="GB24" s="171">
        <f t="shared" si="42"/>
        <v>0.68391465695737852</v>
      </c>
      <c r="GC24" s="112">
        <f t="shared" si="43"/>
        <v>0</v>
      </c>
      <c r="GD24" s="112">
        <f t="shared" si="44"/>
        <v>0</v>
      </c>
      <c r="GE24" s="112">
        <f t="shared" si="45"/>
        <v>0</v>
      </c>
      <c r="GF24" s="112">
        <f t="shared" si="46"/>
        <v>0</v>
      </c>
      <c r="GG24" s="112">
        <f t="shared" si="47"/>
        <v>0</v>
      </c>
      <c r="GH24" s="112">
        <f t="shared" si="48"/>
        <v>0</v>
      </c>
      <c r="GI24" s="112">
        <f t="shared" si="49"/>
        <v>0</v>
      </c>
      <c r="GJ24" s="112">
        <f t="shared" si="50"/>
        <v>0</v>
      </c>
      <c r="GK24" s="112">
        <f t="shared" si="51"/>
        <v>0</v>
      </c>
      <c r="GL24" s="112">
        <f t="shared" si="60"/>
        <v>0</v>
      </c>
      <c r="GM24" s="112">
        <f t="shared" si="52"/>
        <v>0</v>
      </c>
      <c r="GN24" s="112">
        <f t="shared" si="53"/>
        <v>0</v>
      </c>
      <c r="GO24" s="112">
        <f t="shared" si="54"/>
        <v>0</v>
      </c>
      <c r="GP24" s="112">
        <f t="shared" si="55"/>
        <v>0</v>
      </c>
      <c r="GQ24" s="112">
        <f t="shared" si="56"/>
        <v>0</v>
      </c>
      <c r="GR24" s="140">
        <f t="shared" si="57"/>
        <v>0</v>
      </c>
      <c r="GS24" s="135">
        <f t="shared" si="58"/>
        <v>0</v>
      </c>
      <c r="GT24" s="104"/>
      <c r="GU24" s="104">
        <f t="shared" si="61"/>
        <v>0</v>
      </c>
    </row>
    <row r="25" spans="2:203" x14ac:dyDescent="0.3">
      <c r="B25" s="26"/>
      <c r="C25" s="26">
        <f>IF(ISERROR(I25+1)=TRUE,I25,IF(I25="","",MAX(C$15:C24)+1))</f>
        <v>8</v>
      </c>
      <c r="D25" s="26">
        <f t="shared" si="12"/>
        <v>1</v>
      </c>
      <c r="E25" s="12"/>
      <c r="G25" s="9"/>
      <c r="I25" s="123">
        <v>8</v>
      </c>
      <c r="J25" s="124" t="s">
        <v>73</v>
      </c>
      <c r="K25" s="124"/>
      <c r="L25" s="124"/>
      <c r="M25" s="124"/>
      <c r="N25" s="124"/>
      <c r="O25" s="124"/>
      <c r="P25" s="125" t="s">
        <v>71</v>
      </c>
      <c r="Q25" s="179">
        <v>0</v>
      </c>
      <c r="S25" s="9"/>
      <c r="U25" s="110"/>
      <c r="W25" s="167"/>
      <c r="X25" s="112"/>
      <c r="Y25" s="112"/>
      <c r="Z25" s="112"/>
      <c r="AA25" s="112"/>
      <c r="AB25" s="112"/>
      <c r="AC25" s="112"/>
      <c r="AD25" s="112"/>
      <c r="AE25" s="112"/>
      <c r="AF25" s="112"/>
      <c r="AG25" s="112"/>
      <c r="AH25" s="112"/>
      <c r="AI25" s="112"/>
      <c r="AJ25" s="112"/>
      <c r="AK25" s="113"/>
      <c r="AL25" s="113"/>
      <c r="AM25" s="113"/>
      <c r="AN25" s="114">
        <f t="shared" si="14"/>
        <v>0</v>
      </c>
      <c r="AP25" s="9"/>
      <c r="AR25" s="110"/>
      <c r="AT25" s="111">
        <v>1</v>
      </c>
      <c r="AU25" s="112"/>
      <c r="AV25" s="112"/>
      <c r="AW25" s="112"/>
      <c r="AX25" s="112"/>
      <c r="AY25" s="112"/>
      <c r="AZ25" s="112"/>
      <c r="BA25" s="112"/>
      <c r="BB25" s="112"/>
      <c r="BC25" s="112"/>
      <c r="BD25" s="112"/>
      <c r="BE25" s="112"/>
      <c r="BF25" s="112"/>
      <c r="BG25" s="112"/>
      <c r="BH25" s="113"/>
      <c r="BI25" s="113"/>
      <c r="BJ25" s="113"/>
      <c r="BK25" s="114">
        <f t="shared" si="16"/>
        <v>0</v>
      </c>
      <c r="BM25" s="9"/>
      <c r="BO25" s="110"/>
      <c r="BQ25" s="169"/>
      <c r="BR25" s="112"/>
      <c r="BS25" s="112"/>
      <c r="BT25" s="112"/>
      <c r="BU25" s="112"/>
      <c r="BV25" s="112"/>
      <c r="BW25" s="112"/>
      <c r="BX25" s="112"/>
      <c r="BY25" s="112"/>
      <c r="BZ25" s="112"/>
      <c r="CA25" s="112"/>
      <c r="CB25" s="112"/>
      <c r="CC25" s="112"/>
      <c r="CD25" s="112"/>
      <c r="CE25" s="113"/>
      <c r="CF25" s="113"/>
      <c r="CG25" s="113"/>
      <c r="CH25" s="114">
        <f t="shared" si="18"/>
        <v>0</v>
      </c>
      <c r="CJ25" s="9"/>
      <c r="CL25" s="110"/>
      <c r="CN25" s="111">
        <v>1</v>
      </c>
      <c r="CO25" s="112"/>
      <c r="CP25" s="112"/>
      <c r="CQ25" s="112"/>
      <c r="CR25" s="112"/>
      <c r="CS25" s="112"/>
      <c r="CT25" s="112"/>
      <c r="CU25" s="112"/>
      <c r="CV25" s="112"/>
      <c r="CW25" s="112"/>
      <c r="CX25" s="112"/>
      <c r="CY25" s="112"/>
      <c r="CZ25" s="112"/>
      <c r="DA25" s="112"/>
      <c r="DB25" s="113"/>
      <c r="DC25" s="113"/>
      <c r="DD25" s="113"/>
      <c r="DE25" s="114">
        <f t="shared" si="20"/>
        <v>0</v>
      </c>
      <c r="DG25" s="9"/>
      <c r="DI25" s="110"/>
      <c r="DK25" s="111"/>
      <c r="DL25" s="112"/>
      <c r="DM25" s="112"/>
      <c r="DN25" s="112"/>
      <c r="DO25" s="112"/>
      <c r="DP25" s="112"/>
      <c r="DQ25" s="112"/>
      <c r="DR25" s="112"/>
      <c r="DS25" s="112"/>
      <c r="DT25" s="112"/>
      <c r="DU25" s="112"/>
      <c r="DV25" s="112"/>
      <c r="DW25" s="112"/>
      <c r="DX25" s="112"/>
      <c r="DY25" s="113"/>
      <c r="DZ25" s="113"/>
      <c r="EA25" s="113"/>
      <c r="EB25" s="114">
        <f t="shared" si="22"/>
        <v>0</v>
      </c>
      <c r="ED25" s="9"/>
      <c r="EF25" s="110"/>
      <c r="EH25" s="111"/>
      <c r="EI25" s="112"/>
      <c r="EJ25" s="112"/>
      <c r="EK25" s="112"/>
      <c r="EL25" s="112"/>
      <c r="EM25" s="112"/>
      <c r="EN25" s="112"/>
      <c r="EO25" s="112"/>
      <c r="EP25" s="112"/>
      <c r="EQ25" s="112"/>
      <c r="ER25" s="112"/>
      <c r="ES25" s="112"/>
      <c r="ET25" s="112"/>
      <c r="EU25" s="112"/>
      <c r="EV25" s="113"/>
      <c r="EW25" s="113"/>
      <c r="EX25" s="113"/>
      <c r="EY25" s="114">
        <f t="shared" si="24"/>
        <v>0</v>
      </c>
      <c r="FA25" s="9"/>
      <c r="FC25" s="110"/>
      <c r="FE25" s="171">
        <f t="shared" si="25"/>
        <v>1</v>
      </c>
      <c r="FF25" s="112">
        <f t="shared" si="26"/>
        <v>0</v>
      </c>
      <c r="FG25" s="112">
        <f t="shared" si="27"/>
        <v>0</v>
      </c>
      <c r="FH25" s="112">
        <f t="shared" si="28"/>
        <v>0</v>
      </c>
      <c r="FI25" s="112">
        <f t="shared" si="29"/>
        <v>0</v>
      </c>
      <c r="FJ25" s="112">
        <f t="shared" si="30"/>
        <v>0</v>
      </c>
      <c r="FK25" s="112">
        <f t="shared" si="31"/>
        <v>0</v>
      </c>
      <c r="FL25" s="112">
        <f t="shared" si="32"/>
        <v>0</v>
      </c>
      <c r="FM25" s="112">
        <f t="shared" si="33"/>
        <v>0</v>
      </c>
      <c r="FN25" s="112">
        <f t="shared" si="34"/>
        <v>0</v>
      </c>
      <c r="FO25" s="112">
        <f t="shared" si="59"/>
        <v>0</v>
      </c>
      <c r="FP25" s="112">
        <f t="shared" si="35"/>
        <v>0</v>
      </c>
      <c r="FQ25" s="112">
        <f t="shared" si="36"/>
        <v>0</v>
      </c>
      <c r="FR25" s="112">
        <f t="shared" si="37"/>
        <v>0</v>
      </c>
      <c r="FS25" s="112">
        <f t="shared" si="38"/>
        <v>0</v>
      </c>
      <c r="FT25" s="113">
        <f t="shared" si="39"/>
        <v>0</v>
      </c>
      <c r="FU25" s="140">
        <f t="shared" si="40"/>
        <v>0</v>
      </c>
      <c r="FV25" s="135">
        <f t="shared" si="41"/>
        <v>0</v>
      </c>
      <c r="FX25" s="9"/>
      <c r="FZ25" s="110"/>
      <c r="GB25" s="171">
        <f t="shared" si="42"/>
        <v>1</v>
      </c>
      <c r="GC25" s="112">
        <f t="shared" si="43"/>
        <v>0</v>
      </c>
      <c r="GD25" s="112">
        <f t="shared" si="44"/>
        <v>0</v>
      </c>
      <c r="GE25" s="112">
        <f t="shared" si="45"/>
        <v>0</v>
      </c>
      <c r="GF25" s="112">
        <f t="shared" si="46"/>
        <v>0</v>
      </c>
      <c r="GG25" s="112">
        <f t="shared" si="47"/>
        <v>0</v>
      </c>
      <c r="GH25" s="112">
        <f t="shared" si="48"/>
        <v>0</v>
      </c>
      <c r="GI25" s="112">
        <f t="shared" si="49"/>
        <v>0</v>
      </c>
      <c r="GJ25" s="112">
        <f t="shared" si="50"/>
        <v>0</v>
      </c>
      <c r="GK25" s="112">
        <f t="shared" si="51"/>
        <v>0</v>
      </c>
      <c r="GL25" s="112">
        <f t="shared" si="60"/>
        <v>0</v>
      </c>
      <c r="GM25" s="112">
        <f t="shared" si="52"/>
        <v>0</v>
      </c>
      <c r="GN25" s="112">
        <f t="shared" si="53"/>
        <v>0</v>
      </c>
      <c r="GO25" s="112">
        <f t="shared" si="54"/>
        <v>0</v>
      </c>
      <c r="GP25" s="112">
        <f t="shared" si="55"/>
        <v>0</v>
      </c>
      <c r="GQ25" s="112">
        <f t="shared" si="56"/>
        <v>0</v>
      </c>
      <c r="GR25" s="140">
        <f t="shared" si="57"/>
        <v>0</v>
      </c>
      <c r="GS25" s="135">
        <f t="shared" si="58"/>
        <v>0</v>
      </c>
      <c r="GT25" s="104"/>
      <c r="GU25" s="104">
        <f t="shared" si="61"/>
        <v>0</v>
      </c>
    </row>
    <row r="26" spans="2:203" x14ac:dyDescent="0.3">
      <c r="B26" s="26"/>
      <c r="C26" s="26">
        <f>IF(ISERROR(I26+1)=TRUE,I26,IF(I26="","",MAX(C$15:C25)+1))</f>
        <v>9</v>
      </c>
      <c r="D26" s="26">
        <f t="shared" si="12"/>
        <v>1</v>
      </c>
      <c r="E26" s="12"/>
      <c r="G26" s="9"/>
      <c r="I26" s="123">
        <v>9</v>
      </c>
      <c r="J26" s="124" t="s">
        <v>74</v>
      </c>
      <c r="K26" s="124"/>
      <c r="L26" s="124"/>
      <c r="M26" s="124"/>
      <c r="N26" s="124"/>
      <c r="O26" s="124"/>
      <c r="P26" s="125" t="s">
        <v>71</v>
      </c>
      <c r="Q26" s="179">
        <v>0</v>
      </c>
      <c r="S26" s="9"/>
      <c r="U26" s="110"/>
      <c r="W26" s="167"/>
      <c r="X26" s="112"/>
      <c r="Y26" s="112"/>
      <c r="Z26" s="112"/>
      <c r="AA26" s="112"/>
      <c r="AB26" s="112"/>
      <c r="AC26" s="112"/>
      <c r="AD26" s="112"/>
      <c r="AE26" s="112"/>
      <c r="AF26" s="112"/>
      <c r="AG26" s="112"/>
      <c r="AH26" s="112"/>
      <c r="AI26" s="112"/>
      <c r="AJ26" s="112"/>
      <c r="AK26" s="113"/>
      <c r="AL26" s="113"/>
      <c r="AM26" s="113"/>
      <c r="AN26" s="114">
        <f t="shared" si="14"/>
        <v>0</v>
      </c>
      <c r="AP26" s="9"/>
      <c r="AR26" s="110"/>
      <c r="AT26" s="111"/>
      <c r="AU26" s="112"/>
      <c r="AV26" s="112"/>
      <c r="AW26" s="112"/>
      <c r="AX26" s="112"/>
      <c r="AY26" s="112"/>
      <c r="AZ26" s="112"/>
      <c r="BA26" s="112"/>
      <c r="BB26" s="112"/>
      <c r="BC26" s="112"/>
      <c r="BD26" s="112"/>
      <c r="BE26" s="112"/>
      <c r="BF26" s="112"/>
      <c r="BG26" s="112"/>
      <c r="BH26" s="113"/>
      <c r="BI26" s="113"/>
      <c r="BJ26" s="113"/>
      <c r="BK26" s="114">
        <f t="shared" si="16"/>
        <v>0</v>
      </c>
      <c r="BM26" s="9"/>
      <c r="BO26" s="110"/>
      <c r="BQ26" s="169"/>
      <c r="BR26" s="112"/>
      <c r="BS26" s="112"/>
      <c r="BT26" s="112"/>
      <c r="BU26" s="112"/>
      <c r="BV26" s="112"/>
      <c r="BW26" s="112"/>
      <c r="BX26" s="112"/>
      <c r="BY26" s="112"/>
      <c r="BZ26" s="112"/>
      <c r="CA26" s="112"/>
      <c r="CB26" s="112"/>
      <c r="CC26" s="112"/>
      <c r="CD26" s="112"/>
      <c r="CE26" s="113"/>
      <c r="CF26" s="113"/>
      <c r="CG26" s="113"/>
      <c r="CH26" s="114">
        <f t="shared" si="18"/>
        <v>0</v>
      </c>
      <c r="CJ26" s="9"/>
      <c r="CL26" s="110"/>
      <c r="CN26" s="111"/>
      <c r="CO26" s="112"/>
      <c r="CP26" s="112"/>
      <c r="CQ26" s="112"/>
      <c r="CR26" s="112"/>
      <c r="CS26" s="112"/>
      <c r="CT26" s="112"/>
      <c r="CU26" s="112"/>
      <c r="CV26" s="112"/>
      <c r="CW26" s="112"/>
      <c r="CX26" s="112"/>
      <c r="CY26" s="112"/>
      <c r="CZ26" s="112"/>
      <c r="DA26" s="112"/>
      <c r="DB26" s="113"/>
      <c r="DC26" s="113"/>
      <c r="DD26" s="113"/>
      <c r="DE26" s="114">
        <f t="shared" si="20"/>
        <v>0</v>
      </c>
      <c r="DG26" s="9"/>
      <c r="DI26" s="110"/>
      <c r="DK26" s="111">
        <v>0</v>
      </c>
      <c r="DL26" s="112"/>
      <c r="DM26" s="112"/>
      <c r="DN26" s="112"/>
      <c r="DO26" s="112"/>
      <c r="DP26" s="112"/>
      <c r="DQ26" s="112"/>
      <c r="DR26" s="112"/>
      <c r="DS26" s="112"/>
      <c r="DT26" s="112"/>
      <c r="DU26" s="112"/>
      <c r="DV26" s="112"/>
      <c r="DW26" s="112"/>
      <c r="DX26" s="112"/>
      <c r="DY26" s="113"/>
      <c r="DZ26" s="113"/>
      <c r="EA26" s="113"/>
      <c r="EB26" s="114">
        <f t="shared" si="22"/>
        <v>0</v>
      </c>
      <c r="ED26" s="9"/>
      <c r="EF26" s="110"/>
      <c r="EH26" s="111"/>
      <c r="EI26" s="112"/>
      <c r="EJ26" s="112"/>
      <c r="EK26" s="112"/>
      <c r="EL26" s="112"/>
      <c r="EM26" s="112"/>
      <c r="EN26" s="112"/>
      <c r="EO26" s="112"/>
      <c r="EP26" s="112"/>
      <c r="EQ26" s="112"/>
      <c r="ER26" s="112"/>
      <c r="ES26" s="112"/>
      <c r="ET26" s="112"/>
      <c r="EU26" s="112"/>
      <c r="EV26" s="113"/>
      <c r="EW26" s="113"/>
      <c r="EX26" s="113"/>
      <c r="EY26" s="114">
        <f t="shared" si="24"/>
        <v>0</v>
      </c>
      <c r="FA26" s="9"/>
      <c r="FC26" s="110"/>
      <c r="FE26" s="171">
        <f t="shared" si="25"/>
        <v>0</v>
      </c>
      <c r="FF26" s="112">
        <f t="shared" si="26"/>
        <v>0</v>
      </c>
      <c r="FG26" s="112">
        <f t="shared" si="27"/>
        <v>0</v>
      </c>
      <c r="FH26" s="112">
        <f t="shared" si="28"/>
        <v>0</v>
      </c>
      <c r="FI26" s="112">
        <f t="shared" si="29"/>
        <v>0</v>
      </c>
      <c r="FJ26" s="112">
        <f t="shared" si="30"/>
        <v>0</v>
      </c>
      <c r="FK26" s="112">
        <f t="shared" si="31"/>
        <v>0</v>
      </c>
      <c r="FL26" s="112">
        <f t="shared" si="32"/>
        <v>0</v>
      </c>
      <c r="FM26" s="112">
        <f t="shared" si="33"/>
        <v>0</v>
      </c>
      <c r="FN26" s="112">
        <f t="shared" si="34"/>
        <v>0</v>
      </c>
      <c r="FO26" s="112">
        <f t="shared" si="59"/>
        <v>0</v>
      </c>
      <c r="FP26" s="112">
        <f t="shared" si="35"/>
        <v>0</v>
      </c>
      <c r="FQ26" s="112">
        <f t="shared" si="36"/>
        <v>0</v>
      </c>
      <c r="FR26" s="112">
        <f t="shared" si="37"/>
        <v>0</v>
      </c>
      <c r="FS26" s="112">
        <f t="shared" si="38"/>
        <v>0</v>
      </c>
      <c r="FT26" s="113">
        <f t="shared" si="39"/>
        <v>0</v>
      </c>
      <c r="FU26" s="140">
        <f t="shared" si="40"/>
        <v>0</v>
      </c>
      <c r="FV26" s="135">
        <f t="shared" si="41"/>
        <v>0</v>
      </c>
      <c r="FX26" s="9"/>
      <c r="FZ26" s="110"/>
      <c r="GB26" s="171">
        <f t="shared" si="42"/>
        <v>0</v>
      </c>
      <c r="GC26" s="112">
        <f t="shared" si="43"/>
        <v>0</v>
      </c>
      <c r="GD26" s="112">
        <f t="shared" si="44"/>
        <v>0</v>
      </c>
      <c r="GE26" s="112">
        <f t="shared" si="45"/>
        <v>0</v>
      </c>
      <c r="GF26" s="112">
        <f t="shared" si="46"/>
        <v>0</v>
      </c>
      <c r="GG26" s="112">
        <f t="shared" si="47"/>
        <v>0</v>
      </c>
      <c r="GH26" s="112">
        <f t="shared" si="48"/>
        <v>0</v>
      </c>
      <c r="GI26" s="112">
        <f t="shared" si="49"/>
        <v>0</v>
      </c>
      <c r="GJ26" s="112">
        <f t="shared" si="50"/>
        <v>0</v>
      </c>
      <c r="GK26" s="112">
        <f t="shared" si="51"/>
        <v>0</v>
      </c>
      <c r="GL26" s="112">
        <f t="shared" si="60"/>
        <v>0</v>
      </c>
      <c r="GM26" s="112">
        <f t="shared" si="52"/>
        <v>0</v>
      </c>
      <c r="GN26" s="112">
        <f t="shared" si="53"/>
        <v>0</v>
      </c>
      <c r="GO26" s="112">
        <f t="shared" si="54"/>
        <v>0</v>
      </c>
      <c r="GP26" s="112">
        <f t="shared" si="55"/>
        <v>0</v>
      </c>
      <c r="GQ26" s="112">
        <f t="shared" si="56"/>
        <v>0</v>
      </c>
      <c r="GR26" s="140">
        <f t="shared" si="57"/>
        <v>0</v>
      </c>
      <c r="GS26" s="135">
        <f t="shared" si="58"/>
        <v>0</v>
      </c>
      <c r="GT26" s="104"/>
      <c r="GU26" s="104">
        <f t="shared" si="61"/>
        <v>0</v>
      </c>
    </row>
    <row r="27" spans="2:203" x14ac:dyDescent="0.3">
      <c r="B27" s="26"/>
      <c r="C27" s="26"/>
      <c r="D27" s="26"/>
      <c r="E27" s="12"/>
      <c r="G27" s="9"/>
      <c r="I27" s="123">
        <v>10</v>
      </c>
      <c r="J27" s="124" t="s">
        <v>75</v>
      </c>
      <c r="K27" s="124"/>
      <c r="L27" s="124"/>
      <c r="M27" s="124"/>
      <c r="N27" s="124"/>
      <c r="O27" s="124"/>
      <c r="P27" s="125" t="s">
        <v>71</v>
      </c>
      <c r="Q27" s="179">
        <v>0</v>
      </c>
      <c r="S27" s="9"/>
      <c r="U27" s="110"/>
      <c r="W27" s="167">
        <f>$GV$9/2</f>
        <v>0.1580426715213108</v>
      </c>
      <c r="X27" s="112"/>
      <c r="Y27" s="112"/>
      <c r="Z27" s="112"/>
      <c r="AA27" s="112"/>
      <c r="AB27" s="112"/>
      <c r="AC27" s="112"/>
      <c r="AD27" s="112"/>
      <c r="AE27" s="112"/>
      <c r="AF27" s="112"/>
      <c r="AG27" s="112"/>
      <c r="AH27" s="112"/>
      <c r="AI27" s="112"/>
      <c r="AJ27" s="112"/>
      <c r="AK27" s="113"/>
      <c r="AL27" s="113"/>
      <c r="AM27" s="113"/>
      <c r="AN27" s="114">
        <f t="shared" si="14"/>
        <v>0</v>
      </c>
      <c r="AP27" s="9"/>
      <c r="AR27" s="110"/>
      <c r="AT27" s="167">
        <f>$GV$9/2</f>
        <v>0.1580426715213108</v>
      </c>
      <c r="AU27" s="112"/>
      <c r="AV27" s="112"/>
      <c r="AW27" s="112"/>
      <c r="AX27" s="112"/>
      <c r="AY27" s="112"/>
      <c r="AZ27" s="112"/>
      <c r="BA27" s="112"/>
      <c r="BB27" s="112"/>
      <c r="BC27" s="112"/>
      <c r="BD27" s="112"/>
      <c r="BE27" s="112"/>
      <c r="BF27" s="112"/>
      <c r="BG27" s="112"/>
      <c r="BH27" s="113"/>
      <c r="BI27" s="113"/>
      <c r="BJ27" s="113"/>
      <c r="BK27" s="114">
        <f t="shared" ref="BK27" si="62">SUM(AT27:BJ27)*$Q27</f>
        <v>0</v>
      </c>
      <c r="BM27" s="9"/>
      <c r="BO27" s="110"/>
      <c r="BQ27" s="169">
        <f>+$GV$7/2</f>
        <v>0.34195732847868926</v>
      </c>
      <c r="BR27" s="112"/>
      <c r="BS27" s="112"/>
      <c r="BT27" s="112"/>
      <c r="BU27" s="112"/>
      <c r="BV27" s="112"/>
      <c r="BW27" s="112"/>
      <c r="BX27" s="112"/>
      <c r="BY27" s="112"/>
      <c r="BZ27" s="112"/>
      <c r="CA27" s="112"/>
      <c r="CB27" s="112"/>
      <c r="CC27" s="112"/>
      <c r="CD27" s="112"/>
      <c r="CE27" s="113"/>
      <c r="CF27" s="113"/>
      <c r="CG27" s="113"/>
      <c r="CH27" s="114">
        <f t="shared" ref="CH27" si="63">SUM(BQ27:CG27)*$Q27</f>
        <v>0</v>
      </c>
      <c r="CJ27" s="9"/>
      <c r="CL27" s="110"/>
      <c r="CN27" s="169">
        <f>+$GV$7/2</f>
        <v>0.34195732847868926</v>
      </c>
      <c r="CO27" s="112"/>
      <c r="CP27" s="112"/>
      <c r="CQ27" s="112"/>
      <c r="CR27" s="112"/>
      <c r="CS27" s="112"/>
      <c r="CT27" s="112"/>
      <c r="CU27" s="112"/>
      <c r="CV27" s="112"/>
      <c r="CW27" s="112"/>
      <c r="CX27" s="112"/>
      <c r="CY27" s="112"/>
      <c r="CZ27" s="112"/>
      <c r="DA27" s="112"/>
      <c r="DB27" s="113"/>
      <c r="DC27" s="113"/>
      <c r="DD27" s="113"/>
      <c r="DE27" s="114">
        <f t="shared" ref="DE27" si="64">SUM(CN27:DD27)*$Q27</f>
        <v>0</v>
      </c>
      <c r="DG27" s="9"/>
      <c r="DI27" s="110"/>
      <c r="DK27" s="169">
        <v>0</v>
      </c>
      <c r="DL27" s="112"/>
      <c r="DM27" s="112"/>
      <c r="DN27" s="112"/>
      <c r="DO27" s="112"/>
      <c r="DP27" s="112"/>
      <c r="DQ27" s="112"/>
      <c r="DR27" s="112"/>
      <c r="DS27" s="112"/>
      <c r="DT27" s="112"/>
      <c r="DU27" s="112"/>
      <c r="DV27" s="112"/>
      <c r="DW27" s="112"/>
      <c r="DX27" s="112"/>
      <c r="DY27" s="113"/>
      <c r="DZ27" s="113"/>
      <c r="EA27" s="113"/>
      <c r="EB27" s="114">
        <f t="shared" ref="EB27" si="65">SUM(DK27:EA27)*$Q27</f>
        <v>0</v>
      </c>
      <c r="ED27" s="9"/>
      <c r="EF27" s="110"/>
      <c r="EH27" s="111"/>
      <c r="EI27" s="112"/>
      <c r="EJ27" s="112"/>
      <c r="EK27" s="112"/>
      <c r="EL27" s="112"/>
      <c r="EM27" s="112"/>
      <c r="EN27" s="112"/>
      <c r="EO27" s="112"/>
      <c r="EP27" s="112"/>
      <c r="EQ27" s="112"/>
      <c r="ER27" s="112"/>
      <c r="ES27" s="112"/>
      <c r="ET27" s="112"/>
      <c r="EU27" s="112"/>
      <c r="EV27" s="113"/>
      <c r="EW27" s="113"/>
      <c r="EX27" s="113"/>
      <c r="EY27" s="114">
        <f t="shared" ref="EY27" si="66">SUM(EH27:EX27)*$Q27</f>
        <v>0</v>
      </c>
      <c r="FA27" s="9"/>
      <c r="FC27" s="110"/>
      <c r="FE27" s="171">
        <f t="shared" si="25"/>
        <v>0.31608534304262159</v>
      </c>
      <c r="FF27" s="112">
        <f t="shared" si="26"/>
        <v>0</v>
      </c>
      <c r="FG27" s="112">
        <f t="shared" si="27"/>
        <v>0</v>
      </c>
      <c r="FH27" s="112">
        <f t="shared" si="28"/>
        <v>0</v>
      </c>
      <c r="FI27" s="112">
        <f t="shared" si="29"/>
        <v>0</v>
      </c>
      <c r="FJ27" s="112">
        <f t="shared" si="30"/>
        <v>0</v>
      </c>
      <c r="FK27" s="112">
        <f t="shared" si="31"/>
        <v>0</v>
      </c>
      <c r="FL27" s="112">
        <f t="shared" si="32"/>
        <v>0</v>
      </c>
      <c r="FM27" s="112">
        <f t="shared" si="33"/>
        <v>0</v>
      </c>
      <c r="FN27" s="112">
        <f t="shared" si="34"/>
        <v>0</v>
      </c>
      <c r="FO27" s="112">
        <f t="shared" si="59"/>
        <v>0</v>
      </c>
      <c r="FP27" s="112">
        <f t="shared" si="35"/>
        <v>0</v>
      </c>
      <c r="FQ27" s="112">
        <f t="shared" si="36"/>
        <v>0</v>
      </c>
      <c r="FR27" s="112">
        <f t="shared" si="37"/>
        <v>0</v>
      </c>
      <c r="FS27" s="112">
        <f t="shared" si="38"/>
        <v>0</v>
      </c>
      <c r="FT27" s="113">
        <f t="shared" si="39"/>
        <v>0</v>
      </c>
      <c r="FU27" s="140">
        <f t="shared" si="40"/>
        <v>0</v>
      </c>
      <c r="FV27" s="135">
        <f t="shared" ref="FV27" si="67">SUM(FE27:FU27)*$Q27</f>
        <v>0</v>
      </c>
      <c r="FX27" s="9"/>
      <c r="FZ27" s="110"/>
      <c r="GB27" s="171">
        <f t="shared" si="42"/>
        <v>0.68391465695737852</v>
      </c>
      <c r="GC27" s="112">
        <f t="shared" si="43"/>
        <v>0</v>
      </c>
      <c r="GD27" s="112">
        <f t="shared" si="44"/>
        <v>0</v>
      </c>
      <c r="GE27" s="112">
        <f t="shared" si="45"/>
        <v>0</v>
      </c>
      <c r="GF27" s="112">
        <f t="shared" si="46"/>
        <v>0</v>
      </c>
      <c r="GG27" s="112">
        <f t="shared" si="47"/>
        <v>0</v>
      </c>
      <c r="GH27" s="112">
        <f t="shared" si="48"/>
        <v>0</v>
      </c>
      <c r="GI27" s="112">
        <f t="shared" si="49"/>
        <v>0</v>
      </c>
      <c r="GJ27" s="112">
        <f t="shared" si="50"/>
        <v>0</v>
      </c>
      <c r="GK27" s="112">
        <f t="shared" si="51"/>
        <v>0</v>
      </c>
      <c r="GL27" s="112">
        <f t="shared" si="60"/>
        <v>0</v>
      </c>
      <c r="GM27" s="112">
        <f t="shared" si="52"/>
        <v>0</v>
      </c>
      <c r="GN27" s="112">
        <f t="shared" si="53"/>
        <v>0</v>
      </c>
      <c r="GO27" s="112">
        <f t="shared" si="54"/>
        <v>0</v>
      </c>
      <c r="GP27" s="112">
        <f t="shared" si="55"/>
        <v>0</v>
      </c>
      <c r="GQ27" s="112">
        <f t="shared" si="56"/>
        <v>0</v>
      </c>
      <c r="GR27" s="140">
        <f t="shared" si="57"/>
        <v>0</v>
      </c>
      <c r="GS27" s="135">
        <f t="shared" si="58"/>
        <v>0</v>
      </c>
      <c r="GT27" s="104"/>
      <c r="GU27" s="104">
        <f t="shared" si="61"/>
        <v>0</v>
      </c>
    </row>
    <row r="28" spans="2:203" x14ac:dyDescent="0.3">
      <c r="B28" s="26"/>
      <c r="C28" s="26">
        <f>IF(ISERROR(I28+1)=TRUE,I28,IF(I28="","",MAX(C$15:C27)+1))</f>
        <v>10</v>
      </c>
      <c r="D28" s="26">
        <f>IF(I28="","",IF(ISERROR(I28+1)=TRUE,"",1))</f>
        <v>1</v>
      </c>
      <c r="E28" s="12"/>
      <c r="G28" s="9"/>
      <c r="I28" s="123">
        <v>11</v>
      </c>
      <c r="J28" s="124" t="s">
        <v>76</v>
      </c>
      <c r="K28" s="124"/>
      <c r="L28" s="124"/>
      <c r="M28" s="124"/>
      <c r="N28" s="124"/>
      <c r="O28" s="124"/>
      <c r="P28" s="125" t="s">
        <v>77</v>
      </c>
      <c r="Q28" s="179">
        <v>0</v>
      </c>
      <c r="S28" s="9"/>
      <c r="U28" s="110"/>
      <c r="W28" s="167">
        <f t="shared" ref="W28:AM28" si="68">+W10*20</f>
        <v>0</v>
      </c>
      <c r="X28" s="112">
        <f t="shared" si="68"/>
        <v>0</v>
      </c>
      <c r="Y28" s="112">
        <f t="shared" si="68"/>
        <v>0</v>
      </c>
      <c r="Z28" s="112">
        <f t="shared" si="68"/>
        <v>0</v>
      </c>
      <c r="AA28" s="112">
        <f t="shared" si="68"/>
        <v>0</v>
      </c>
      <c r="AB28" s="112">
        <f t="shared" si="68"/>
        <v>0</v>
      </c>
      <c r="AC28" s="112">
        <f t="shared" si="68"/>
        <v>0</v>
      </c>
      <c r="AD28" s="112">
        <f t="shared" si="68"/>
        <v>0</v>
      </c>
      <c r="AE28" s="112">
        <f t="shared" si="68"/>
        <v>0</v>
      </c>
      <c r="AF28" s="112">
        <f t="shared" si="68"/>
        <v>0</v>
      </c>
      <c r="AG28" s="112">
        <f t="shared" si="68"/>
        <v>316</v>
      </c>
      <c r="AH28" s="112">
        <f t="shared" si="68"/>
        <v>0</v>
      </c>
      <c r="AI28" s="112">
        <f t="shared" si="68"/>
        <v>0</v>
      </c>
      <c r="AJ28" s="112">
        <f t="shared" si="68"/>
        <v>0</v>
      </c>
      <c r="AK28" s="113">
        <f t="shared" si="68"/>
        <v>0</v>
      </c>
      <c r="AL28" s="113">
        <f t="shared" si="68"/>
        <v>0</v>
      </c>
      <c r="AM28" s="113">
        <f t="shared" si="68"/>
        <v>0</v>
      </c>
      <c r="AN28" s="114">
        <f t="shared" si="14"/>
        <v>0</v>
      </c>
      <c r="AP28" s="9"/>
      <c r="AR28" s="110"/>
      <c r="AT28" s="111"/>
      <c r="AU28" s="112">
        <f t="shared" ref="AU28:BA28" si="69">+AU10*20</f>
        <v>0</v>
      </c>
      <c r="AV28" s="112">
        <f t="shared" si="69"/>
        <v>0</v>
      </c>
      <c r="AW28" s="112">
        <f t="shared" si="69"/>
        <v>0</v>
      </c>
      <c r="AX28" s="112">
        <f t="shared" si="69"/>
        <v>0</v>
      </c>
      <c r="AY28" s="112">
        <f t="shared" si="69"/>
        <v>0</v>
      </c>
      <c r="AZ28" s="112">
        <f t="shared" si="69"/>
        <v>0</v>
      </c>
      <c r="BA28" s="112">
        <f t="shared" si="69"/>
        <v>0</v>
      </c>
      <c r="BB28" s="112"/>
      <c r="BC28" s="112">
        <f t="shared" ref="BC28:BJ28" si="70">+BC10*20</f>
        <v>0</v>
      </c>
      <c r="BD28" s="112">
        <f t="shared" si="70"/>
        <v>316</v>
      </c>
      <c r="BE28" s="112">
        <f t="shared" si="70"/>
        <v>0</v>
      </c>
      <c r="BF28" s="112">
        <f t="shared" si="70"/>
        <v>0</v>
      </c>
      <c r="BG28" s="112">
        <f t="shared" si="70"/>
        <v>0</v>
      </c>
      <c r="BH28" s="113">
        <f t="shared" si="70"/>
        <v>0</v>
      </c>
      <c r="BI28" s="113">
        <f t="shared" si="70"/>
        <v>0</v>
      </c>
      <c r="BJ28" s="113">
        <f t="shared" si="70"/>
        <v>0</v>
      </c>
      <c r="BK28" s="114">
        <f t="shared" ref="BK28:BK36" si="71">SUM(AT28:BJ28)*$Q28</f>
        <v>0</v>
      </c>
      <c r="BM28" s="9"/>
      <c r="BO28" s="110"/>
      <c r="BQ28" s="169"/>
      <c r="BR28" s="112">
        <v>25.8</v>
      </c>
      <c r="BS28" s="112">
        <v>41.6</v>
      </c>
      <c r="BT28" s="112">
        <v>63.4</v>
      </c>
      <c r="BU28" s="112">
        <v>83.2</v>
      </c>
      <c r="BV28" s="112">
        <v>69.800000000000011</v>
      </c>
      <c r="BW28" s="112">
        <v>64.800000000000011</v>
      </c>
      <c r="BX28" s="112">
        <v>114</v>
      </c>
      <c r="BY28" s="112">
        <v>0</v>
      </c>
      <c r="BZ28" s="112">
        <v>79</v>
      </c>
      <c r="CA28" s="112"/>
      <c r="CB28" s="112"/>
      <c r="CC28" s="112">
        <f t="shared" ref="CC28:CG28" si="72">+CC10*20</f>
        <v>0</v>
      </c>
      <c r="CD28" s="112">
        <f t="shared" si="72"/>
        <v>0</v>
      </c>
      <c r="CE28" s="113">
        <f t="shared" si="72"/>
        <v>0</v>
      </c>
      <c r="CF28" s="113">
        <f t="shared" si="72"/>
        <v>0</v>
      </c>
      <c r="CG28" s="113">
        <f t="shared" si="72"/>
        <v>140</v>
      </c>
      <c r="CH28" s="114">
        <f t="shared" ref="CH28:CH36" si="73">SUM(BQ28:CG28)*$Q28</f>
        <v>0</v>
      </c>
      <c r="CJ28" s="9"/>
      <c r="CL28" s="110"/>
      <c r="CN28" s="111"/>
      <c r="CO28" s="112">
        <v>32</v>
      </c>
      <c r="CP28" s="112">
        <v>44.2</v>
      </c>
      <c r="CQ28" s="112">
        <v>56.8</v>
      </c>
      <c r="CR28" s="112">
        <v>83.160000000000011</v>
      </c>
      <c r="CS28" s="112">
        <v>66</v>
      </c>
      <c r="CT28" s="112">
        <v>63.6</v>
      </c>
      <c r="CU28" s="112">
        <v>118.6</v>
      </c>
      <c r="CV28" s="112">
        <v>0</v>
      </c>
      <c r="CW28" s="112">
        <v>81.5</v>
      </c>
      <c r="CX28" s="112">
        <f t="shared" ref="CX28:DD28" si="74">+CX10*20</f>
        <v>0</v>
      </c>
      <c r="CY28" s="112">
        <f t="shared" si="74"/>
        <v>0</v>
      </c>
      <c r="CZ28" s="112">
        <f t="shared" si="74"/>
        <v>0</v>
      </c>
      <c r="DA28" s="112">
        <f t="shared" si="74"/>
        <v>0</v>
      </c>
      <c r="DB28" s="113">
        <f t="shared" si="74"/>
        <v>0</v>
      </c>
      <c r="DC28" s="113">
        <f t="shared" si="74"/>
        <v>0</v>
      </c>
      <c r="DD28" s="113">
        <f t="shared" si="74"/>
        <v>140</v>
      </c>
      <c r="DE28" s="114">
        <f t="shared" ref="DE28:DE36" si="75">SUM(CN28:DD28)*$Q28</f>
        <v>0</v>
      </c>
      <c r="DG28" s="9"/>
      <c r="DI28" s="110"/>
      <c r="DK28" s="111"/>
      <c r="DL28" s="112">
        <v>0</v>
      </c>
      <c r="DM28" s="112">
        <v>0</v>
      </c>
      <c r="DN28" s="112">
        <v>0</v>
      </c>
      <c r="DO28" s="112">
        <v>0</v>
      </c>
      <c r="DP28" s="112">
        <v>0</v>
      </c>
      <c r="DQ28" s="112">
        <v>0</v>
      </c>
      <c r="DR28" s="112">
        <v>0</v>
      </c>
      <c r="DS28" s="112">
        <v>0</v>
      </c>
      <c r="DT28" s="112">
        <v>0</v>
      </c>
      <c r="DU28" s="112">
        <f t="shared" ref="DU28:DZ28" si="76">+DU10*20</f>
        <v>0</v>
      </c>
      <c r="DV28" s="112">
        <f t="shared" si="76"/>
        <v>0</v>
      </c>
      <c r="DW28" s="112">
        <f t="shared" si="76"/>
        <v>0</v>
      </c>
      <c r="DX28" s="112">
        <f t="shared" si="76"/>
        <v>0</v>
      </c>
      <c r="DY28" s="113">
        <f t="shared" si="76"/>
        <v>0</v>
      </c>
      <c r="DZ28" s="113">
        <f t="shared" si="76"/>
        <v>0</v>
      </c>
      <c r="EA28" s="113">
        <v>0</v>
      </c>
      <c r="EB28" s="114">
        <f t="shared" ref="EB28:EB36" si="77">SUM(DK28:EA28)*$Q28</f>
        <v>0</v>
      </c>
      <c r="ED28" s="9"/>
      <c r="EF28" s="110"/>
      <c r="EH28" s="111"/>
      <c r="EI28" s="112"/>
      <c r="EJ28" s="112"/>
      <c r="EK28" s="112"/>
      <c r="EL28" s="112"/>
      <c r="EM28" s="112"/>
      <c r="EN28" s="112"/>
      <c r="EO28" s="112">
        <f t="shared" ref="EO28:EX28" si="78">+EO10*20</f>
        <v>0</v>
      </c>
      <c r="EP28" s="112">
        <f t="shared" si="78"/>
        <v>0</v>
      </c>
      <c r="EQ28" s="112">
        <f t="shared" si="78"/>
        <v>0</v>
      </c>
      <c r="ER28" s="112">
        <f t="shared" si="78"/>
        <v>0</v>
      </c>
      <c r="ES28" s="112">
        <f t="shared" si="78"/>
        <v>0</v>
      </c>
      <c r="ET28" s="112">
        <f t="shared" si="78"/>
        <v>0</v>
      </c>
      <c r="EU28" s="112">
        <f t="shared" si="78"/>
        <v>0</v>
      </c>
      <c r="EV28" s="113">
        <f t="shared" si="78"/>
        <v>0</v>
      </c>
      <c r="EW28" s="113">
        <f t="shared" si="78"/>
        <v>0</v>
      </c>
      <c r="EX28" s="113">
        <f t="shared" si="78"/>
        <v>0</v>
      </c>
      <c r="EY28" s="114">
        <f t="shared" si="24"/>
        <v>0</v>
      </c>
      <c r="FA28" s="9"/>
      <c r="FC28" s="110"/>
      <c r="FE28" s="171">
        <f t="shared" si="25"/>
        <v>0</v>
      </c>
      <c r="FF28" s="112">
        <f t="shared" si="26"/>
        <v>0</v>
      </c>
      <c r="FG28" s="112">
        <f t="shared" si="27"/>
        <v>0</v>
      </c>
      <c r="FH28" s="112">
        <f t="shared" si="28"/>
        <v>0</v>
      </c>
      <c r="FI28" s="112">
        <f t="shared" si="29"/>
        <v>0</v>
      </c>
      <c r="FJ28" s="112">
        <f t="shared" si="30"/>
        <v>0</v>
      </c>
      <c r="FK28" s="112">
        <f t="shared" si="31"/>
        <v>0</v>
      </c>
      <c r="FL28" s="112">
        <f t="shared" si="32"/>
        <v>0</v>
      </c>
      <c r="FM28" s="112">
        <f t="shared" si="33"/>
        <v>0</v>
      </c>
      <c r="FN28" s="112">
        <f t="shared" si="34"/>
        <v>0</v>
      </c>
      <c r="FO28" s="112">
        <f>AG28+BD28</f>
        <v>632</v>
      </c>
      <c r="FP28" s="112">
        <f t="shared" si="35"/>
        <v>0</v>
      </c>
      <c r="FQ28" s="112">
        <f t="shared" si="36"/>
        <v>0</v>
      </c>
      <c r="FR28" s="112">
        <f t="shared" si="37"/>
        <v>0</v>
      </c>
      <c r="FS28" s="112">
        <f t="shared" si="38"/>
        <v>0</v>
      </c>
      <c r="FT28" s="113">
        <f t="shared" si="39"/>
        <v>0</v>
      </c>
      <c r="FU28" s="140">
        <f t="shared" si="40"/>
        <v>0</v>
      </c>
      <c r="FV28" s="135">
        <f t="shared" si="41"/>
        <v>0</v>
      </c>
      <c r="FX28" s="9"/>
      <c r="FZ28" s="110"/>
      <c r="GB28" s="171">
        <f t="shared" si="42"/>
        <v>0</v>
      </c>
      <c r="GC28" s="112">
        <f t="shared" si="43"/>
        <v>57.8</v>
      </c>
      <c r="GD28" s="112">
        <f t="shared" si="44"/>
        <v>85.800000000000011</v>
      </c>
      <c r="GE28" s="112">
        <f t="shared" si="45"/>
        <v>120.19999999999999</v>
      </c>
      <c r="GF28" s="112">
        <f t="shared" si="46"/>
        <v>166.36</v>
      </c>
      <c r="GG28" s="112">
        <f t="shared" si="47"/>
        <v>135.80000000000001</v>
      </c>
      <c r="GH28" s="112">
        <f t="shared" si="48"/>
        <v>128.4</v>
      </c>
      <c r="GI28" s="112">
        <f t="shared" si="49"/>
        <v>232.6</v>
      </c>
      <c r="GJ28" s="112">
        <f t="shared" si="50"/>
        <v>0</v>
      </c>
      <c r="GK28" s="112">
        <f t="shared" si="51"/>
        <v>160.5</v>
      </c>
      <c r="GL28" s="112">
        <f>DU28+CX28+CA28</f>
        <v>0</v>
      </c>
      <c r="GM28" s="112">
        <f t="shared" si="52"/>
        <v>0</v>
      </c>
      <c r="GN28" s="112">
        <f t="shared" si="53"/>
        <v>0</v>
      </c>
      <c r="GO28" s="112">
        <f t="shared" si="54"/>
        <v>0</v>
      </c>
      <c r="GP28" s="112">
        <f t="shared" si="55"/>
        <v>0</v>
      </c>
      <c r="GQ28" s="112">
        <f t="shared" si="56"/>
        <v>0</v>
      </c>
      <c r="GR28" s="140">
        <f t="shared" si="57"/>
        <v>280</v>
      </c>
      <c r="GS28" s="135">
        <f t="shared" si="58"/>
        <v>0</v>
      </c>
      <c r="GU28" s="104">
        <f t="shared" si="61"/>
        <v>0</v>
      </c>
    </row>
    <row r="29" spans="2:203" x14ac:dyDescent="0.3">
      <c r="B29" s="26"/>
      <c r="C29" s="26">
        <f>IF(ISERROR(I29+1)=TRUE,I29,IF(I29="","",MAX(C$15:C28)+1))</f>
        <v>11</v>
      </c>
      <c r="D29" s="26">
        <f>IF(I29="","",IF(ISERROR(I29+1)=TRUE,"",1))</f>
        <v>1</v>
      </c>
      <c r="E29" s="12"/>
      <c r="G29" s="9"/>
      <c r="I29" s="123">
        <v>12</v>
      </c>
      <c r="J29" s="124" t="s">
        <v>78</v>
      </c>
      <c r="K29" s="124"/>
      <c r="L29" s="124"/>
      <c r="M29" s="124"/>
      <c r="N29" s="124"/>
      <c r="O29" s="124"/>
      <c r="P29" s="125" t="s">
        <v>79</v>
      </c>
      <c r="Q29" s="179">
        <v>0</v>
      </c>
      <c r="S29" s="9"/>
      <c r="U29" s="110"/>
      <c r="W29" s="167"/>
      <c r="X29" s="112"/>
      <c r="Y29" s="112"/>
      <c r="Z29" s="112"/>
      <c r="AA29" s="112"/>
      <c r="AB29" s="112"/>
      <c r="AC29" s="112"/>
      <c r="AD29" s="112"/>
      <c r="AE29" s="112"/>
      <c r="AF29" s="112"/>
      <c r="AG29" s="112"/>
      <c r="AH29" s="112"/>
      <c r="AI29" s="112"/>
      <c r="AJ29" s="112"/>
      <c r="AK29" s="113"/>
      <c r="AL29" s="113"/>
      <c r="AM29" s="113"/>
      <c r="AN29" s="114">
        <f t="shared" si="14"/>
        <v>0</v>
      </c>
      <c r="AP29" s="9"/>
      <c r="AR29" s="110"/>
      <c r="AT29" s="111"/>
      <c r="AU29" s="112"/>
      <c r="AV29" s="112"/>
      <c r="AW29" s="112"/>
      <c r="AX29" s="112"/>
      <c r="AY29" s="112"/>
      <c r="AZ29" s="112"/>
      <c r="BA29" s="112"/>
      <c r="BB29" s="112"/>
      <c r="BC29" s="112"/>
      <c r="BD29" s="112"/>
      <c r="BE29" s="112"/>
      <c r="BF29" s="112"/>
      <c r="BG29" s="112"/>
      <c r="BH29" s="113"/>
      <c r="BI29" s="113"/>
      <c r="BJ29" s="113"/>
      <c r="BK29" s="114">
        <f t="shared" si="71"/>
        <v>0</v>
      </c>
      <c r="BM29" s="9"/>
      <c r="BO29" s="110"/>
      <c r="BQ29" s="169"/>
      <c r="BR29" s="112"/>
      <c r="BS29" s="112"/>
      <c r="BT29" s="112"/>
      <c r="BU29" s="112"/>
      <c r="BV29" s="112"/>
      <c r="BW29" s="112"/>
      <c r="BX29" s="112"/>
      <c r="BY29" s="112"/>
      <c r="BZ29" s="112"/>
      <c r="CA29" s="112"/>
      <c r="CB29" s="112"/>
      <c r="CC29" s="112"/>
      <c r="CD29" s="112"/>
      <c r="CE29" s="113"/>
      <c r="CF29" s="113"/>
      <c r="CG29" s="113"/>
      <c r="CH29" s="114">
        <f t="shared" si="73"/>
        <v>0</v>
      </c>
      <c r="CJ29" s="9"/>
      <c r="CL29" s="110"/>
      <c r="CN29" s="111"/>
      <c r="CO29" s="112"/>
      <c r="CP29" s="112"/>
      <c r="CQ29" s="112"/>
      <c r="CR29" s="112"/>
      <c r="CS29" s="112"/>
      <c r="CT29" s="112"/>
      <c r="CU29" s="112"/>
      <c r="CV29" s="112"/>
      <c r="CW29" s="112"/>
      <c r="CX29" s="112"/>
      <c r="CY29" s="112"/>
      <c r="CZ29" s="112"/>
      <c r="DA29" s="112"/>
      <c r="DB29" s="113"/>
      <c r="DC29" s="113"/>
      <c r="DD29" s="113"/>
      <c r="DE29" s="114">
        <f t="shared" si="75"/>
        <v>0</v>
      </c>
      <c r="DG29" s="9"/>
      <c r="DI29" s="110"/>
      <c r="DK29" s="111"/>
      <c r="DL29" s="112"/>
      <c r="DM29" s="112"/>
      <c r="DN29" s="112"/>
      <c r="DO29" s="112"/>
      <c r="DP29" s="112"/>
      <c r="DQ29" s="112"/>
      <c r="DR29" s="112"/>
      <c r="DS29" s="112"/>
      <c r="DT29" s="112"/>
      <c r="DU29" s="112"/>
      <c r="DV29" s="112"/>
      <c r="DW29" s="112"/>
      <c r="DX29" s="112"/>
      <c r="DY29" s="113"/>
      <c r="DZ29" s="113"/>
      <c r="EA29" s="113"/>
      <c r="EB29" s="114">
        <f t="shared" si="77"/>
        <v>0</v>
      </c>
      <c r="ED29" s="9"/>
      <c r="EF29" s="110"/>
      <c r="EH29" s="111"/>
      <c r="EI29" s="112"/>
      <c r="EJ29" s="112"/>
      <c r="EK29" s="112"/>
      <c r="EL29" s="112"/>
      <c r="EM29" s="112"/>
      <c r="EN29" s="112"/>
      <c r="EO29" s="112"/>
      <c r="EP29" s="112"/>
      <c r="EQ29" s="112"/>
      <c r="ER29" s="112"/>
      <c r="ES29" s="112"/>
      <c r="ET29" s="112"/>
      <c r="EU29" s="112"/>
      <c r="EV29" s="113"/>
      <c r="EW29" s="113"/>
      <c r="EX29" s="113"/>
      <c r="EY29" s="114">
        <f t="shared" si="24"/>
        <v>0</v>
      </c>
      <c r="FA29" s="9"/>
      <c r="FC29" s="110"/>
      <c r="FE29" s="171">
        <f t="shared" si="25"/>
        <v>0</v>
      </c>
      <c r="FF29" s="112">
        <f t="shared" si="26"/>
        <v>0</v>
      </c>
      <c r="FG29" s="112">
        <f t="shared" si="27"/>
        <v>0</v>
      </c>
      <c r="FH29" s="112">
        <f t="shared" si="28"/>
        <v>0</v>
      </c>
      <c r="FI29" s="112">
        <f t="shared" si="29"/>
        <v>0</v>
      </c>
      <c r="FJ29" s="112">
        <f t="shared" si="30"/>
        <v>0</v>
      </c>
      <c r="FK29" s="112">
        <f t="shared" si="31"/>
        <v>0</v>
      </c>
      <c r="FL29" s="112">
        <f t="shared" si="32"/>
        <v>0</v>
      </c>
      <c r="FM29" s="112">
        <f t="shared" si="33"/>
        <v>0</v>
      </c>
      <c r="FN29" s="112">
        <f t="shared" si="34"/>
        <v>0</v>
      </c>
      <c r="FO29" s="112">
        <f t="shared" si="59"/>
        <v>0</v>
      </c>
      <c r="FP29" s="112">
        <f t="shared" si="35"/>
        <v>0</v>
      </c>
      <c r="FQ29" s="112">
        <f t="shared" si="36"/>
        <v>0</v>
      </c>
      <c r="FR29" s="112">
        <f t="shared" si="37"/>
        <v>0</v>
      </c>
      <c r="FS29" s="112">
        <f t="shared" si="38"/>
        <v>0</v>
      </c>
      <c r="FT29" s="113">
        <f t="shared" si="39"/>
        <v>0</v>
      </c>
      <c r="FU29" s="140">
        <f t="shared" si="40"/>
        <v>0</v>
      </c>
      <c r="FV29" s="135">
        <f t="shared" si="41"/>
        <v>0</v>
      </c>
      <c r="FX29" s="9"/>
      <c r="FZ29" s="110"/>
      <c r="GB29" s="171">
        <f t="shared" si="42"/>
        <v>0</v>
      </c>
      <c r="GC29" s="112">
        <f t="shared" si="43"/>
        <v>0</v>
      </c>
      <c r="GD29" s="112">
        <f t="shared" si="44"/>
        <v>0</v>
      </c>
      <c r="GE29" s="112">
        <f t="shared" si="45"/>
        <v>0</v>
      </c>
      <c r="GF29" s="112">
        <f t="shared" si="46"/>
        <v>0</v>
      </c>
      <c r="GG29" s="112">
        <f t="shared" si="47"/>
        <v>0</v>
      </c>
      <c r="GH29" s="112">
        <f t="shared" si="48"/>
        <v>0</v>
      </c>
      <c r="GI29" s="112">
        <f t="shared" si="49"/>
        <v>0</v>
      </c>
      <c r="GJ29" s="112">
        <f t="shared" si="50"/>
        <v>0</v>
      </c>
      <c r="GK29" s="112">
        <f t="shared" si="51"/>
        <v>0</v>
      </c>
      <c r="GL29" s="112">
        <f t="shared" si="60"/>
        <v>0</v>
      </c>
      <c r="GM29" s="112">
        <f t="shared" si="52"/>
        <v>0</v>
      </c>
      <c r="GN29" s="112">
        <f t="shared" si="53"/>
        <v>0</v>
      </c>
      <c r="GO29" s="112">
        <f t="shared" si="54"/>
        <v>0</v>
      </c>
      <c r="GP29" s="112">
        <f t="shared" si="55"/>
        <v>0</v>
      </c>
      <c r="GQ29" s="112">
        <f t="shared" si="56"/>
        <v>0</v>
      </c>
      <c r="GR29" s="140">
        <f t="shared" si="57"/>
        <v>0</v>
      </c>
      <c r="GS29" s="135">
        <f t="shared" si="58"/>
        <v>0</v>
      </c>
      <c r="GU29" s="104">
        <f t="shared" si="61"/>
        <v>0</v>
      </c>
    </row>
    <row r="30" spans="2:203" x14ac:dyDescent="0.3">
      <c r="B30" s="26"/>
      <c r="C30" s="26">
        <f>IF(ISERROR(I30+1)=TRUE,I30,IF(I30="","",MAX(C$15:C29)+1))</f>
        <v>12</v>
      </c>
      <c r="D30" s="26">
        <f>IF(I30="","",IF(ISERROR(I30+1)=TRUE,"",1))</f>
        <v>1</v>
      </c>
      <c r="E30" s="12"/>
      <c r="G30" s="9"/>
      <c r="I30" s="123">
        <v>13</v>
      </c>
      <c r="J30" s="124" t="s">
        <v>80</v>
      </c>
      <c r="K30" s="124"/>
      <c r="L30" s="124"/>
      <c r="M30" s="124"/>
      <c r="N30" s="124"/>
      <c r="O30" s="124"/>
      <c r="P30" s="126" t="s">
        <v>65</v>
      </c>
      <c r="Q30" s="179">
        <v>0</v>
      </c>
      <c r="S30" s="9"/>
      <c r="U30" s="110"/>
      <c r="W30" s="167"/>
      <c r="X30" s="112"/>
      <c r="Y30" s="112"/>
      <c r="Z30" s="112"/>
      <c r="AA30" s="112"/>
      <c r="AB30" s="112"/>
      <c r="AC30" s="112"/>
      <c r="AD30" s="112"/>
      <c r="AE30" s="112"/>
      <c r="AF30" s="112"/>
      <c r="AG30" s="112">
        <v>1</v>
      </c>
      <c r="AH30" s="112"/>
      <c r="AI30" s="112"/>
      <c r="AJ30" s="112"/>
      <c r="AK30" s="113"/>
      <c r="AL30" s="113"/>
      <c r="AM30" s="113"/>
      <c r="AN30" s="114">
        <f t="shared" si="14"/>
        <v>0</v>
      </c>
      <c r="AP30" s="9"/>
      <c r="AR30" s="110"/>
      <c r="AT30" s="111"/>
      <c r="AU30" s="112"/>
      <c r="AV30" s="112"/>
      <c r="AW30" s="112"/>
      <c r="AX30" s="112"/>
      <c r="AY30" s="112"/>
      <c r="AZ30" s="112"/>
      <c r="BA30" s="112"/>
      <c r="BB30" s="112"/>
      <c r="BC30" s="112"/>
      <c r="BD30" s="112">
        <v>1</v>
      </c>
      <c r="BE30" s="112"/>
      <c r="BF30" s="112"/>
      <c r="BG30" s="112"/>
      <c r="BH30" s="113"/>
      <c r="BI30" s="113"/>
      <c r="BJ30" s="113"/>
      <c r="BK30" s="114">
        <f t="shared" si="71"/>
        <v>0</v>
      </c>
      <c r="BM30" s="9"/>
      <c r="BO30" s="110"/>
      <c r="BQ30" s="169"/>
      <c r="BR30" s="112"/>
      <c r="BS30" s="112"/>
      <c r="BT30" s="112"/>
      <c r="BU30" s="112">
        <v>1</v>
      </c>
      <c r="BV30" s="112"/>
      <c r="BW30" s="112"/>
      <c r="BX30" s="112"/>
      <c r="BY30" s="112"/>
      <c r="BZ30" s="112"/>
      <c r="CA30" s="112"/>
      <c r="CB30" s="112"/>
      <c r="CC30" s="112"/>
      <c r="CD30" s="112"/>
      <c r="CE30" s="113"/>
      <c r="CF30" s="113"/>
      <c r="CG30" s="113"/>
      <c r="CH30" s="114">
        <f t="shared" si="73"/>
        <v>0</v>
      </c>
      <c r="CJ30" s="9"/>
      <c r="CL30" s="110"/>
      <c r="CN30" s="111"/>
      <c r="CO30" s="112"/>
      <c r="CP30" s="112"/>
      <c r="CQ30" s="112"/>
      <c r="CR30" s="112">
        <v>1</v>
      </c>
      <c r="CS30" s="112"/>
      <c r="CT30" s="112"/>
      <c r="CU30" s="112"/>
      <c r="CV30" s="112"/>
      <c r="CW30" s="112"/>
      <c r="CX30" s="112"/>
      <c r="CY30" s="112"/>
      <c r="CZ30" s="112"/>
      <c r="DA30" s="112"/>
      <c r="DB30" s="113"/>
      <c r="DC30" s="113"/>
      <c r="DD30" s="113"/>
      <c r="DE30" s="114">
        <f t="shared" si="75"/>
        <v>0</v>
      </c>
      <c r="DG30" s="9"/>
      <c r="DI30" s="110"/>
      <c r="DK30" s="111"/>
      <c r="DL30" s="112"/>
      <c r="DM30" s="112"/>
      <c r="DN30" s="112"/>
      <c r="DO30" s="112">
        <v>0</v>
      </c>
      <c r="DP30" s="112"/>
      <c r="DQ30" s="112"/>
      <c r="DR30" s="112"/>
      <c r="DS30" s="112"/>
      <c r="DT30" s="112"/>
      <c r="DU30" s="112"/>
      <c r="DV30" s="112"/>
      <c r="DW30" s="112"/>
      <c r="DX30" s="112"/>
      <c r="DY30" s="113"/>
      <c r="DZ30" s="113"/>
      <c r="EA30" s="113"/>
      <c r="EB30" s="114">
        <f t="shared" si="77"/>
        <v>0</v>
      </c>
      <c r="ED30" s="9"/>
      <c r="EF30" s="110"/>
      <c r="EH30" s="111"/>
      <c r="EI30" s="112"/>
      <c r="EJ30" s="112"/>
      <c r="EK30" s="112"/>
      <c r="EL30" s="112"/>
      <c r="EM30" s="112"/>
      <c r="EN30" s="112"/>
      <c r="EO30" s="112"/>
      <c r="EP30" s="112"/>
      <c r="EQ30" s="112"/>
      <c r="ER30" s="112"/>
      <c r="ES30" s="112"/>
      <c r="ET30" s="112"/>
      <c r="EU30" s="112"/>
      <c r="EV30" s="113"/>
      <c r="EW30" s="113"/>
      <c r="EX30" s="113"/>
      <c r="EY30" s="114">
        <f t="shared" si="24"/>
        <v>0</v>
      </c>
      <c r="FA30" s="9"/>
      <c r="FC30" s="110"/>
      <c r="FE30" s="171">
        <f t="shared" si="25"/>
        <v>0</v>
      </c>
      <c r="FF30" s="112">
        <f t="shared" si="26"/>
        <v>0</v>
      </c>
      <c r="FG30" s="112">
        <f t="shared" si="27"/>
        <v>0</v>
      </c>
      <c r="FH30" s="112">
        <f t="shared" si="28"/>
        <v>0</v>
      </c>
      <c r="FI30" s="112">
        <f t="shared" si="29"/>
        <v>0</v>
      </c>
      <c r="FJ30" s="112">
        <f t="shared" si="30"/>
        <v>0</v>
      </c>
      <c r="FK30" s="112">
        <f t="shared" si="31"/>
        <v>0</v>
      </c>
      <c r="FL30" s="112">
        <f t="shared" si="32"/>
        <v>0</v>
      </c>
      <c r="FM30" s="112">
        <f t="shared" si="33"/>
        <v>0</v>
      </c>
      <c r="FN30" s="112">
        <f t="shared" si="34"/>
        <v>0</v>
      </c>
      <c r="FO30" s="112">
        <f t="shared" si="59"/>
        <v>2</v>
      </c>
      <c r="FP30" s="112">
        <f t="shared" si="35"/>
        <v>0</v>
      </c>
      <c r="FQ30" s="112">
        <f t="shared" si="36"/>
        <v>0</v>
      </c>
      <c r="FR30" s="112">
        <f t="shared" si="37"/>
        <v>0</v>
      </c>
      <c r="FS30" s="112">
        <f t="shared" si="38"/>
        <v>0</v>
      </c>
      <c r="FT30" s="113">
        <f t="shared" si="39"/>
        <v>0</v>
      </c>
      <c r="FU30" s="140">
        <f t="shared" si="40"/>
        <v>0</v>
      </c>
      <c r="FV30" s="135">
        <f t="shared" si="41"/>
        <v>0</v>
      </c>
      <c r="FX30" s="9"/>
      <c r="FZ30" s="110"/>
      <c r="GB30" s="171">
        <f t="shared" si="42"/>
        <v>0</v>
      </c>
      <c r="GC30" s="112">
        <f t="shared" si="43"/>
        <v>0</v>
      </c>
      <c r="GD30" s="112">
        <f t="shared" si="44"/>
        <v>0</v>
      </c>
      <c r="GE30" s="112">
        <f t="shared" si="45"/>
        <v>0</v>
      </c>
      <c r="GF30" s="112">
        <f t="shared" si="46"/>
        <v>2</v>
      </c>
      <c r="GG30" s="112">
        <f t="shared" si="47"/>
        <v>0</v>
      </c>
      <c r="GH30" s="112">
        <f t="shared" si="48"/>
        <v>0</v>
      </c>
      <c r="GI30" s="112">
        <f t="shared" si="49"/>
        <v>0</v>
      </c>
      <c r="GJ30" s="112">
        <f t="shared" si="50"/>
        <v>0</v>
      </c>
      <c r="GK30" s="112">
        <f t="shared" si="51"/>
        <v>0</v>
      </c>
      <c r="GL30" s="112">
        <f t="shared" si="60"/>
        <v>0</v>
      </c>
      <c r="GM30" s="112">
        <f t="shared" si="52"/>
        <v>0</v>
      </c>
      <c r="GN30" s="112">
        <f t="shared" si="53"/>
        <v>0</v>
      </c>
      <c r="GO30" s="112">
        <f t="shared" si="54"/>
        <v>0</v>
      </c>
      <c r="GP30" s="112">
        <f t="shared" si="55"/>
        <v>0</v>
      </c>
      <c r="GQ30" s="112">
        <f t="shared" si="56"/>
        <v>0</v>
      </c>
      <c r="GR30" s="140">
        <f t="shared" si="57"/>
        <v>0</v>
      </c>
      <c r="GS30" s="135">
        <f t="shared" si="58"/>
        <v>0</v>
      </c>
      <c r="GU30" s="104">
        <f t="shared" si="61"/>
        <v>0</v>
      </c>
    </row>
    <row r="31" spans="2:203" x14ac:dyDescent="0.3">
      <c r="B31" s="26"/>
      <c r="C31" s="26">
        <f>IF(ISERROR(I31+1)=TRUE,I31,IF(I31="","",MAX(C$15:C30)+1))</f>
        <v>13</v>
      </c>
      <c r="D31" s="26">
        <f t="shared" ref="D31:D36" si="79">IF(I31="","",IF(ISERROR(I31+1)=TRUE,"",1))</f>
        <v>1</v>
      </c>
      <c r="E31" s="12"/>
      <c r="G31" s="9"/>
      <c r="I31" s="123">
        <v>14</v>
      </c>
      <c r="J31" s="124" t="s">
        <v>81</v>
      </c>
      <c r="K31" s="124"/>
      <c r="L31" s="124"/>
      <c r="M31" s="124"/>
      <c r="N31" s="124"/>
      <c r="O31" s="124"/>
      <c r="P31" s="126" t="s">
        <v>65</v>
      </c>
      <c r="Q31" s="179">
        <v>0</v>
      </c>
      <c r="S31" s="9"/>
      <c r="U31" s="110"/>
      <c r="W31" s="167"/>
      <c r="X31" s="112"/>
      <c r="Y31" s="112"/>
      <c r="Z31" s="112"/>
      <c r="AA31" s="112"/>
      <c r="AB31" s="112"/>
      <c r="AC31" s="112"/>
      <c r="AD31" s="112"/>
      <c r="AE31" s="112"/>
      <c r="AF31" s="112"/>
      <c r="AG31" s="112"/>
      <c r="AH31" s="112"/>
      <c r="AI31" s="112"/>
      <c r="AJ31" s="112"/>
      <c r="AK31" s="113"/>
      <c r="AL31" s="113"/>
      <c r="AM31" s="113"/>
      <c r="AN31" s="114">
        <f t="shared" si="14"/>
        <v>0</v>
      </c>
      <c r="AP31" s="9"/>
      <c r="AR31" s="110"/>
      <c r="AT31" s="111"/>
      <c r="AU31" s="112"/>
      <c r="AV31" s="112"/>
      <c r="AW31" s="112"/>
      <c r="AX31" s="112"/>
      <c r="AY31" s="112"/>
      <c r="AZ31" s="112"/>
      <c r="BA31" s="112"/>
      <c r="BB31" s="112"/>
      <c r="BC31" s="112"/>
      <c r="BD31" s="112"/>
      <c r="BE31" s="112"/>
      <c r="BF31" s="112"/>
      <c r="BG31" s="112"/>
      <c r="BH31" s="113"/>
      <c r="BI31" s="113"/>
      <c r="BJ31" s="113"/>
      <c r="BK31" s="114">
        <f t="shared" si="71"/>
        <v>0</v>
      </c>
      <c r="BM31" s="9"/>
      <c r="BO31" s="110"/>
      <c r="BQ31" s="169"/>
      <c r="BR31" s="112"/>
      <c r="BS31" s="112"/>
      <c r="BT31" s="112"/>
      <c r="BU31" s="112"/>
      <c r="BV31" s="112"/>
      <c r="BW31" s="112"/>
      <c r="BX31" s="112"/>
      <c r="BY31" s="112"/>
      <c r="BZ31" s="112"/>
      <c r="CA31" s="112"/>
      <c r="CB31" s="112"/>
      <c r="CC31" s="112"/>
      <c r="CD31" s="112"/>
      <c r="CE31" s="113"/>
      <c r="CF31" s="113"/>
      <c r="CG31" s="113"/>
      <c r="CH31" s="114">
        <f t="shared" si="73"/>
        <v>0</v>
      </c>
      <c r="CJ31" s="9"/>
      <c r="CL31" s="110"/>
      <c r="CN31" s="111"/>
      <c r="CO31" s="112"/>
      <c r="CP31" s="112"/>
      <c r="CQ31" s="112"/>
      <c r="CR31" s="112"/>
      <c r="CS31" s="112"/>
      <c r="CT31" s="112"/>
      <c r="CU31" s="112"/>
      <c r="CV31" s="112"/>
      <c r="CW31" s="112"/>
      <c r="CX31" s="112"/>
      <c r="CY31" s="112"/>
      <c r="CZ31" s="112"/>
      <c r="DA31" s="112"/>
      <c r="DB31" s="113"/>
      <c r="DC31" s="113"/>
      <c r="DD31" s="113"/>
      <c r="DE31" s="114">
        <f t="shared" si="75"/>
        <v>0</v>
      </c>
      <c r="DG31" s="9"/>
      <c r="DI31" s="110"/>
      <c r="DK31" s="111"/>
      <c r="DL31" s="112"/>
      <c r="DM31" s="112"/>
      <c r="DN31" s="112"/>
      <c r="DO31" s="112"/>
      <c r="DP31" s="112"/>
      <c r="DQ31" s="112"/>
      <c r="DR31" s="112"/>
      <c r="DS31" s="112"/>
      <c r="DT31" s="112"/>
      <c r="DU31" s="112"/>
      <c r="DV31" s="112"/>
      <c r="DW31" s="112"/>
      <c r="DX31" s="112"/>
      <c r="DY31" s="113"/>
      <c r="DZ31" s="113"/>
      <c r="EA31" s="113"/>
      <c r="EB31" s="114">
        <f t="shared" si="77"/>
        <v>0</v>
      </c>
      <c r="ED31" s="9"/>
      <c r="EF31" s="110"/>
      <c r="EH31" s="111"/>
      <c r="EI31" s="112"/>
      <c r="EJ31" s="112"/>
      <c r="EK31" s="112"/>
      <c r="EL31" s="112"/>
      <c r="EM31" s="112"/>
      <c r="EN31" s="112"/>
      <c r="EO31" s="112"/>
      <c r="EP31" s="112"/>
      <c r="EQ31" s="112"/>
      <c r="ER31" s="112"/>
      <c r="ES31" s="112"/>
      <c r="ET31" s="112"/>
      <c r="EU31" s="112"/>
      <c r="EV31" s="113"/>
      <c r="EW31" s="113"/>
      <c r="EX31" s="113"/>
      <c r="EY31" s="114">
        <f t="shared" si="24"/>
        <v>0</v>
      </c>
      <c r="FA31" s="9"/>
      <c r="FC31" s="110"/>
      <c r="FE31" s="171">
        <f t="shared" si="25"/>
        <v>0</v>
      </c>
      <c r="FF31" s="112">
        <f t="shared" si="26"/>
        <v>0</v>
      </c>
      <c r="FG31" s="112">
        <f t="shared" si="27"/>
        <v>0</v>
      </c>
      <c r="FH31" s="112">
        <f t="shared" si="28"/>
        <v>0</v>
      </c>
      <c r="FI31" s="112">
        <f t="shared" si="29"/>
        <v>0</v>
      </c>
      <c r="FJ31" s="112">
        <f t="shared" si="30"/>
        <v>0</v>
      </c>
      <c r="FK31" s="112">
        <f t="shared" si="31"/>
        <v>0</v>
      </c>
      <c r="FL31" s="112">
        <f t="shared" si="32"/>
        <v>0</v>
      </c>
      <c r="FM31" s="112">
        <f t="shared" si="33"/>
        <v>0</v>
      </c>
      <c r="FN31" s="112">
        <f t="shared" si="34"/>
        <v>0</v>
      </c>
      <c r="FO31" s="112">
        <f t="shared" si="59"/>
        <v>0</v>
      </c>
      <c r="FP31" s="112">
        <f t="shared" si="35"/>
        <v>0</v>
      </c>
      <c r="FQ31" s="112">
        <f t="shared" si="36"/>
        <v>0</v>
      </c>
      <c r="FR31" s="112">
        <f t="shared" si="37"/>
        <v>0</v>
      </c>
      <c r="FS31" s="112">
        <f t="shared" si="38"/>
        <v>0</v>
      </c>
      <c r="FT31" s="113">
        <f t="shared" si="39"/>
        <v>0</v>
      </c>
      <c r="FU31" s="140">
        <f t="shared" si="40"/>
        <v>0</v>
      </c>
      <c r="FV31" s="135">
        <f t="shared" si="41"/>
        <v>0</v>
      </c>
      <c r="FX31" s="9"/>
      <c r="FZ31" s="110"/>
      <c r="GB31" s="171">
        <f t="shared" si="42"/>
        <v>0</v>
      </c>
      <c r="GC31" s="112">
        <f t="shared" si="43"/>
        <v>0</v>
      </c>
      <c r="GD31" s="112">
        <f t="shared" si="44"/>
        <v>0</v>
      </c>
      <c r="GE31" s="112">
        <f t="shared" si="45"/>
        <v>0</v>
      </c>
      <c r="GF31" s="112">
        <f t="shared" si="46"/>
        <v>0</v>
      </c>
      <c r="GG31" s="112">
        <f t="shared" si="47"/>
        <v>0</v>
      </c>
      <c r="GH31" s="112">
        <f t="shared" si="48"/>
        <v>0</v>
      </c>
      <c r="GI31" s="112">
        <f t="shared" si="49"/>
        <v>0</v>
      </c>
      <c r="GJ31" s="112">
        <f t="shared" si="50"/>
        <v>0</v>
      </c>
      <c r="GK31" s="112">
        <f t="shared" si="51"/>
        <v>0</v>
      </c>
      <c r="GL31" s="112">
        <f t="shared" si="60"/>
        <v>0</v>
      </c>
      <c r="GM31" s="112">
        <f t="shared" si="52"/>
        <v>0</v>
      </c>
      <c r="GN31" s="112">
        <f t="shared" si="53"/>
        <v>0</v>
      </c>
      <c r="GO31" s="112">
        <f t="shared" si="54"/>
        <v>0</v>
      </c>
      <c r="GP31" s="112">
        <f t="shared" si="55"/>
        <v>0</v>
      </c>
      <c r="GQ31" s="112">
        <f t="shared" si="56"/>
        <v>0</v>
      </c>
      <c r="GR31" s="140">
        <f t="shared" si="57"/>
        <v>0</v>
      </c>
      <c r="GS31" s="135">
        <f t="shared" si="58"/>
        <v>0</v>
      </c>
      <c r="GU31" s="104">
        <f t="shared" si="61"/>
        <v>0</v>
      </c>
    </row>
    <row r="32" spans="2:203" x14ac:dyDescent="0.3">
      <c r="B32" s="26"/>
      <c r="C32" s="26">
        <f>IF(ISERROR(I32+1)=TRUE,I32,IF(I32="","",MAX(C$15:C31)+1))</f>
        <v>14</v>
      </c>
      <c r="D32" s="26">
        <f t="shared" si="79"/>
        <v>1</v>
      </c>
      <c r="E32" s="12"/>
      <c r="G32" s="9"/>
      <c r="I32" s="123">
        <v>15</v>
      </c>
      <c r="J32" s="124" t="s">
        <v>82</v>
      </c>
      <c r="K32" s="124"/>
      <c r="L32" s="124"/>
      <c r="M32" s="124"/>
      <c r="N32" s="124"/>
      <c r="O32" s="124"/>
      <c r="P32" s="126" t="s">
        <v>65</v>
      </c>
      <c r="Q32" s="179">
        <v>0</v>
      </c>
      <c r="S32" s="9"/>
      <c r="U32" s="110"/>
      <c r="W32" s="167"/>
      <c r="X32" s="112"/>
      <c r="Y32" s="112"/>
      <c r="Z32" s="112"/>
      <c r="AA32" s="112"/>
      <c r="AB32" s="112"/>
      <c r="AC32" s="112"/>
      <c r="AD32" s="112"/>
      <c r="AE32" s="112"/>
      <c r="AF32" s="112"/>
      <c r="AG32" s="112"/>
      <c r="AH32" s="112"/>
      <c r="AI32" s="112"/>
      <c r="AJ32" s="112"/>
      <c r="AK32" s="113"/>
      <c r="AL32" s="113"/>
      <c r="AM32" s="113"/>
      <c r="AN32" s="114">
        <f t="shared" si="14"/>
        <v>0</v>
      </c>
      <c r="AP32" s="9"/>
      <c r="AR32" s="110"/>
      <c r="AT32" s="111"/>
      <c r="AU32" s="112"/>
      <c r="AV32" s="112"/>
      <c r="AW32" s="112"/>
      <c r="AX32" s="112"/>
      <c r="AY32" s="112"/>
      <c r="AZ32" s="112"/>
      <c r="BA32" s="112"/>
      <c r="BB32" s="112"/>
      <c r="BC32" s="112"/>
      <c r="BD32" s="112"/>
      <c r="BE32" s="112"/>
      <c r="BF32" s="112"/>
      <c r="BG32" s="112"/>
      <c r="BH32" s="113"/>
      <c r="BI32" s="113"/>
      <c r="BJ32" s="113"/>
      <c r="BK32" s="114">
        <f t="shared" si="71"/>
        <v>0</v>
      </c>
      <c r="BM32" s="9"/>
      <c r="BO32" s="110"/>
      <c r="BQ32" s="169"/>
      <c r="BR32" s="112"/>
      <c r="BS32" s="112"/>
      <c r="BT32" s="112"/>
      <c r="BU32" s="112"/>
      <c r="BV32" s="112"/>
      <c r="BW32" s="112"/>
      <c r="BX32" s="112"/>
      <c r="BY32" s="112"/>
      <c r="BZ32" s="112"/>
      <c r="CA32" s="112"/>
      <c r="CB32" s="112"/>
      <c r="CC32" s="112"/>
      <c r="CD32" s="112"/>
      <c r="CE32" s="113"/>
      <c r="CF32" s="113"/>
      <c r="CG32" s="113"/>
      <c r="CH32" s="114">
        <f t="shared" si="73"/>
        <v>0</v>
      </c>
      <c r="CJ32" s="9"/>
      <c r="CL32" s="110"/>
      <c r="CN32" s="111"/>
      <c r="CO32" s="112"/>
      <c r="CP32" s="112"/>
      <c r="CQ32" s="112"/>
      <c r="CR32" s="112"/>
      <c r="CS32" s="112"/>
      <c r="CT32" s="112"/>
      <c r="CU32" s="112"/>
      <c r="CV32" s="112"/>
      <c r="CW32" s="112"/>
      <c r="CX32" s="112"/>
      <c r="CY32" s="112"/>
      <c r="CZ32" s="112"/>
      <c r="DA32" s="112"/>
      <c r="DB32" s="113"/>
      <c r="DC32" s="113"/>
      <c r="DD32" s="113"/>
      <c r="DE32" s="114">
        <f t="shared" si="75"/>
        <v>0</v>
      </c>
      <c r="DG32" s="9"/>
      <c r="DI32" s="110"/>
      <c r="DK32" s="111"/>
      <c r="DL32" s="112"/>
      <c r="DM32" s="112"/>
      <c r="DN32" s="112"/>
      <c r="DO32" s="112"/>
      <c r="DP32" s="112"/>
      <c r="DQ32" s="112"/>
      <c r="DR32" s="112"/>
      <c r="DS32" s="112"/>
      <c r="DT32" s="112"/>
      <c r="DU32" s="112"/>
      <c r="DV32" s="112"/>
      <c r="DW32" s="112"/>
      <c r="DX32" s="112"/>
      <c r="DY32" s="113"/>
      <c r="DZ32" s="113"/>
      <c r="EA32" s="113"/>
      <c r="EB32" s="114">
        <f t="shared" si="77"/>
        <v>0</v>
      </c>
      <c r="ED32" s="9"/>
      <c r="EF32" s="110"/>
      <c r="EH32" s="111"/>
      <c r="EI32" s="112"/>
      <c r="EJ32" s="112"/>
      <c r="EK32" s="112"/>
      <c r="EL32" s="112"/>
      <c r="EM32" s="112"/>
      <c r="EN32" s="112"/>
      <c r="EO32" s="112"/>
      <c r="EP32" s="112"/>
      <c r="EQ32" s="112"/>
      <c r="ER32" s="112"/>
      <c r="ES32" s="112"/>
      <c r="ET32" s="112"/>
      <c r="EU32" s="112"/>
      <c r="EV32" s="113"/>
      <c r="EW32" s="113"/>
      <c r="EX32" s="113"/>
      <c r="EY32" s="114">
        <f t="shared" si="24"/>
        <v>0</v>
      </c>
      <c r="FA32" s="9"/>
      <c r="FC32" s="110"/>
      <c r="FE32" s="171">
        <f t="shared" si="25"/>
        <v>0</v>
      </c>
      <c r="FF32" s="112">
        <f t="shared" si="26"/>
        <v>0</v>
      </c>
      <c r="FG32" s="112">
        <f t="shared" si="27"/>
        <v>0</v>
      </c>
      <c r="FH32" s="112">
        <f t="shared" si="28"/>
        <v>0</v>
      </c>
      <c r="FI32" s="112">
        <f t="shared" si="29"/>
        <v>0</v>
      </c>
      <c r="FJ32" s="112">
        <f t="shared" si="30"/>
        <v>0</v>
      </c>
      <c r="FK32" s="112">
        <f t="shared" si="31"/>
        <v>0</v>
      </c>
      <c r="FL32" s="112">
        <f t="shared" si="32"/>
        <v>0</v>
      </c>
      <c r="FM32" s="112">
        <f t="shared" si="33"/>
        <v>0</v>
      </c>
      <c r="FN32" s="112">
        <f t="shared" si="34"/>
        <v>0</v>
      </c>
      <c r="FO32" s="112">
        <f t="shared" si="59"/>
        <v>0</v>
      </c>
      <c r="FP32" s="112">
        <f t="shared" si="35"/>
        <v>0</v>
      </c>
      <c r="FQ32" s="112">
        <f t="shared" si="36"/>
        <v>0</v>
      </c>
      <c r="FR32" s="112">
        <f t="shared" si="37"/>
        <v>0</v>
      </c>
      <c r="FS32" s="112">
        <f t="shared" si="38"/>
        <v>0</v>
      </c>
      <c r="FT32" s="113">
        <f t="shared" si="39"/>
        <v>0</v>
      </c>
      <c r="FU32" s="140">
        <f t="shared" si="40"/>
        <v>0</v>
      </c>
      <c r="FV32" s="135">
        <f t="shared" si="41"/>
        <v>0</v>
      </c>
      <c r="FX32" s="9"/>
      <c r="FZ32" s="110"/>
      <c r="GB32" s="171">
        <f t="shared" si="42"/>
        <v>0</v>
      </c>
      <c r="GC32" s="112">
        <f t="shared" si="43"/>
        <v>0</v>
      </c>
      <c r="GD32" s="112">
        <f t="shared" si="44"/>
        <v>0</v>
      </c>
      <c r="GE32" s="112">
        <f t="shared" si="45"/>
        <v>0</v>
      </c>
      <c r="GF32" s="112">
        <f t="shared" si="46"/>
        <v>0</v>
      </c>
      <c r="GG32" s="112">
        <f t="shared" si="47"/>
        <v>0</v>
      </c>
      <c r="GH32" s="112">
        <f t="shared" si="48"/>
        <v>0</v>
      </c>
      <c r="GI32" s="112">
        <f t="shared" si="49"/>
        <v>0</v>
      </c>
      <c r="GJ32" s="112">
        <f t="shared" si="50"/>
        <v>0</v>
      </c>
      <c r="GK32" s="112">
        <f t="shared" si="51"/>
        <v>0</v>
      </c>
      <c r="GL32" s="112">
        <f t="shared" si="60"/>
        <v>0</v>
      </c>
      <c r="GM32" s="112">
        <f t="shared" si="52"/>
        <v>0</v>
      </c>
      <c r="GN32" s="112">
        <f t="shared" si="53"/>
        <v>0</v>
      </c>
      <c r="GO32" s="112">
        <f t="shared" si="54"/>
        <v>0</v>
      </c>
      <c r="GP32" s="112">
        <f t="shared" si="55"/>
        <v>0</v>
      </c>
      <c r="GQ32" s="112">
        <f t="shared" si="56"/>
        <v>0</v>
      </c>
      <c r="GR32" s="140">
        <f t="shared" si="57"/>
        <v>0</v>
      </c>
      <c r="GS32" s="135">
        <f t="shared" si="58"/>
        <v>0</v>
      </c>
      <c r="GU32" s="104">
        <f t="shared" si="61"/>
        <v>0</v>
      </c>
    </row>
    <row r="33" spans="2:203" x14ac:dyDescent="0.3">
      <c r="B33" s="26"/>
      <c r="C33" s="26">
        <f>IF(ISERROR(I33+1)=TRUE,I33,IF(I33="","",MAX(C$15:C32)+1))</f>
        <v>15</v>
      </c>
      <c r="D33" s="26">
        <f t="shared" si="79"/>
        <v>1</v>
      </c>
      <c r="E33" s="12"/>
      <c r="G33" s="9"/>
      <c r="I33" s="123">
        <v>16</v>
      </c>
      <c r="J33" s="124" t="s">
        <v>83</v>
      </c>
      <c r="K33" s="124"/>
      <c r="L33" s="124"/>
      <c r="M33" s="124"/>
      <c r="N33" s="124"/>
      <c r="O33" s="124"/>
      <c r="P33" s="126" t="s">
        <v>65</v>
      </c>
      <c r="Q33" s="179">
        <v>0</v>
      </c>
      <c r="S33" s="9"/>
      <c r="U33" s="110"/>
      <c r="W33" s="167"/>
      <c r="X33" s="112"/>
      <c r="Y33" s="112"/>
      <c r="Z33" s="112"/>
      <c r="AA33" s="112"/>
      <c r="AB33" s="112"/>
      <c r="AC33" s="112"/>
      <c r="AD33" s="112"/>
      <c r="AE33" s="112"/>
      <c r="AF33" s="112"/>
      <c r="AG33" s="112"/>
      <c r="AH33" s="112"/>
      <c r="AI33" s="112"/>
      <c r="AJ33" s="112"/>
      <c r="AK33" s="113"/>
      <c r="AL33" s="113"/>
      <c r="AM33" s="113"/>
      <c r="AN33" s="114">
        <f t="shared" si="14"/>
        <v>0</v>
      </c>
      <c r="AP33" s="9"/>
      <c r="AR33" s="110"/>
      <c r="AT33" s="111"/>
      <c r="AU33" s="112"/>
      <c r="AV33" s="112"/>
      <c r="AW33" s="112"/>
      <c r="AX33" s="112"/>
      <c r="AY33" s="112"/>
      <c r="AZ33" s="112"/>
      <c r="BA33" s="112"/>
      <c r="BB33" s="112"/>
      <c r="BC33" s="112"/>
      <c r="BD33" s="112"/>
      <c r="BE33" s="112"/>
      <c r="BF33" s="112"/>
      <c r="BG33" s="112"/>
      <c r="BH33" s="113"/>
      <c r="BI33" s="113"/>
      <c r="BJ33" s="113"/>
      <c r="BK33" s="114">
        <f t="shared" si="71"/>
        <v>0</v>
      </c>
      <c r="BM33" s="9"/>
      <c r="BO33" s="110"/>
      <c r="BQ33" s="169"/>
      <c r="BR33" s="112"/>
      <c r="BS33" s="112"/>
      <c r="BT33" s="112"/>
      <c r="BU33" s="112"/>
      <c r="BV33" s="112"/>
      <c r="BW33" s="112"/>
      <c r="BX33" s="112"/>
      <c r="BY33" s="112"/>
      <c r="BZ33" s="112"/>
      <c r="CA33" s="112"/>
      <c r="CB33" s="112"/>
      <c r="CC33" s="112"/>
      <c r="CD33" s="112"/>
      <c r="CE33" s="113"/>
      <c r="CF33" s="113"/>
      <c r="CG33" s="113"/>
      <c r="CH33" s="114">
        <f t="shared" si="73"/>
        <v>0</v>
      </c>
      <c r="CJ33" s="9"/>
      <c r="CL33" s="110"/>
      <c r="CN33" s="111"/>
      <c r="CO33" s="112"/>
      <c r="CP33" s="112"/>
      <c r="CQ33" s="112"/>
      <c r="CR33" s="112"/>
      <c r="CS33" s="112"/>
      <c r="CT33" s="112"/>
      <c r="CU33" s="112"/>
      <c r="CV33" s="112"/>
      <c r="CW33" s="112"/>
      <c r="CX33" s="112"/>
      <c r="CY33" s="112"/>
      <c r="CZ33" s="112"/>
      <c r="DA33" s="112"/>
      <c r="DB33" s="113"/>
      <c r="DC33" s="113"/>
      <c r="DD33" s="113"/>
      <c r="DE33" s="114">
        <f t="shared" si="75"/>
        <v>0</v>
      </c>
      <c r="DG33" s="9"/>
      <c r="DI33" s="110"/>
      <c r="DK33" s="111"/>
      <c r="DL33" s="112"/>
      <c r="DM33" s="112"/>
      <c r="DN33" s="112"/>
      <c r="DO33" s="112"/>
      <c r="DP33" s="112"/>
      <c r="DQ33" s="112"/>
      <c r="DR33" s="112"/>
      <c r="DS33" s="112"/>
      <c r="DT33" s="112"/>
      <c r="DU33" s="112"/>
      <c r="DV33" s="112"/>
      <c r="DW33" s="112"/>
      <c r="DX33" s="112"/>
      <c r="DY33" s="113"/>
      <c r="DZ33" s="113"/>
      <c r="EA33" s="113"/>
      <c r="EB33" s="114">
        <f t="shared" si="77"/>
        <v>0</v>
      </c>
      <c r="ED33" s="9"/>
      <c r="EF33" s="110"/>
      <c r="EH33" s="111"/>
      <c r="EI33" s="112"/>
      <c r="EJ33" s="112"/>
      <c r="EK33" s="112"/>
      <c r="EL33" s="112"/>
      <c r="EM33" s="112"/>
      <c r="EN33" s="112"/>
      <c r="EO33" s="112"/>
      <c r="EP33" s="112"/>
      <c r="EQ33" s="112"/>
      <c r="ER33" s="112"/>
      <c r="ES33" s="112"/>
      <c r="ET33" s="112"/>
      <c r="EU33" s="112"/>
      <c r="EV33" s="113"/>
      <c r="EW33" s="113"/>
      <c r="EX33" s="113"/>
      <c r="EY33" s="114">
        <f t="shared" si="24"/>
        <v>0</v>
      </c>
      <c r="FA33" s="9"/>
      <c r="FC33" s="110"/>
      <c r="FE33" s="171">
        <f t="shared" si="25"/>
        <v>0</v>
      </c>
      <c r="FF33" s="112">
        <f t="shared" si="26"/>
        <v>0</v>
      </c>
      <c r="FG33" s="112">
        <f t="shared" si="27"/>
        <v>0</v>
      </c>
      <c r="FH33" s="112">
        <f t="shared" si="28"/>
        <v>0</v>
      </c>
      <c r="FI33" s="112">
        <f t="shared" si="29"/>
        <v>0</v>
      </c>
      <c r="FJ33" s="112">
        <f t="shared" si="30"/>
        <v>0</v>
      </c>
      <c r="FK33" s="112">
        <f t="shared" si="31"/>
        <v>0</v>
      </c>
      <c r="FL33" s="112">
        <f t="shared" si="32"/>
        <v>0</v>
      </c>
      <c r="FM33" s="112">
        <f t="shared" si="33"/>
        <v>0</v>
      </c>
      <c r="FN33" s="112">
        <f t="shared" si="34"/>
        <v>0</v>
      </c>
      <c r="FO33" s="112">
        <f t="shared" si="59"/>
        <v>0</v>
      </c>
      <c r="FP33" s="112">
        <f t="shared" si="35"/>
        <v>0</v>
      </c>
      <c r="FQ33" s="112">
        <f t="shared" si="36"/>
        <v>0</v>
      </c>
      <c r="FR33" s="112">
        <f t="shared" si="37"/>
        <v>0</v>
      </c>
      <c r="FS33" s="112">
        <f t="shared" si="38"/>
        <v>0</v>
      </c>
      <c r="FT33" s="113">
        <f t="shared" si="39"/>
        <v>0</v>
      </c>
      <c r="FU33" s="140">
        <f t="shared" si="40"/>
        <v>0</v>
      </c>
      <c r="FV33" s="135">
        <f t="shared" si="41"/>
        <v>0</v>
      </c>
      <c r="FX33" s="9"/>
      <c r="FZ33" s="110"/>
      <c r="GB33" s="171">
        <f t="shared" si="42"/>
        <v>0</v>
      </c>
      <c r="GC33" s="112">
        <f t="shared" si="43"/>
        <v>0</v>
      </c>
      <c r="GD33" s="112">
        <f t="shared" si="44"/>
        <v>0</v>
      </c>
      <c r="GE33" s="112">
        <f t="shared" si="45"/>
        <v>0</v>
      </c>
      <c r="GF33" s="112">
        <f t="shared" si="46"/>
        <v>0</v>
      </c>
      <c r="GG33" s="112">
        <f t="shared" si="47"/>
        <v>0</v>
      </c>
      <c r="GH33" s="112">
        <f t="shared" si="48"/>
        <v>0</v>
      </c>
      <c r="GI33" s="112">
        <f t="shared" si="49"/>
        <v>0</v>
      </c>
      <c r="GJ33" s="112">
        <f t="shared" si="50"/>
        <v>0</v>
      </c>
      <c r="GK33" s="112">
        <f t="shared" si="51"/>
        <v>0</v>
      </c>
      <c r="GL33" s="112">
        <f t="shared" si="60"/>
        <v>0</v>
      </c>
      <c r="GM33" s="112">
        <f t="shared" si="52"/>
        <v>0</v>
      </c>
      <c r="GN33" s="112">
        <f t="shared" si="53"/>
        <v>0</v>
      </c>
      <c r="GO33" s="112">
        <f t="shared" si="54"/>
        <v>0</v>
      </c>
      <c r="GP33" s="112">
        <f t="shared" si="55"/>
        <v>0</v>
      </c>
      <c r="GQ33" s="112">
        <f t="shared" si="56"/>
        <v>0</v>
      </c>
      <c r="GR33" s="140">
        <f t="shared" si="57"/>
        <v>0</v>
      </c>
      <c r="GS33" s="135">
        <f t="shared" si="58"/>
        <v>0</v>
      </c>
      <c r="GU33" s="104">
        <f t="shared" si="61"/>
        <v>0</v>
      </c>
    </row>
    <row r="34" spans="2:203" x14ac:dyDescent="0.3">
      <c r="B34" s="26"/>
      <c r="C34" s="26">
        <f>IF(ISERROR(I34+1)=TRUE,I34,IF(I34="","",MAX(C$15:C33)+1))</f>
        <v>16</v>
      </c>
      <c r="D34" s="26">
        <f t="shared" si="79"/>
        <v>1</v>
      </c>
      <c r="E34" s="12"/>
      <c r="G34" s="9"/>
      <c r="I34" s="123">
        <v>17</v>
      </c>
      <c r="J34" s="124" t="s">
        <v>84</v>
      </c>
      <c r="K34" s="124"/>
      <c r="L34" s="124"/>
      <c r="M34" s="124"/>
      <c r="N34" s="124"/>
      <c r="O34" s="124"/>
      <c r="P34" s="126" t="s">
        <v>65</v>
      </c>
      <c r="Q34" s="179">
        <v>0</v>
      </c>
      <c r="S34" s="9"/>
      <c r="U34" s="110"/>
      <c r="W34" s="167"/>
      <c r="X34" s="112"/>
      <c r="Y34" s="112"/>
      <c r="Z34" s="112"/>
      <c r="AA34" s="112"/>
      <c r="AB34" s="112"/>
      <c r="AC34" s="112"/>
      <c r="AD34" s="112"/>
      <c r="AE34" s="112"/>
      <c r="AF34" s="112"/>
      <c r="AG34" s="112"/>
      <c r="AH34" s="112"/>
      <c r="AI34" s="112"/>
      <c r="AJ34" s="112"/>
      <c r="AK34" s="113"/>
      <c r="AL34" s="113"/>
      <c r="AM34" s="113"/>
      <c r="AN34" s="114">
        <f t="shared" si="14"/>
        <v>0</v>
      </c>
      <c r="AP34" s="9"/>
      <c r="AR34" s="110"/>
      <c r="AT34" s="111"/>
      <c r="AU34" s="112"/>
      <c r="AV34" s="112"/>
      <c r="AW34" s="112"/>
      <c r="AX34" s="112"/>
      <c r="AY34" s="112"/>
      <c r="AZ34" s="112"/>
      <c r="BA34" s="112"/>
      <c r="BB34" s="112"/>
      <c r="BC34" s="112"/>
      <c r="BD34" s="112"/>
      <c r="BE34" s="112"/>
      <c r="BF34" s="112"/>
      <c r="BG34" s="112"/>
      <c r="BH34" s="113"/>
      <c r="BI34" s="113"/>
      <c r="BJ34" s="113"/>
      <c r="BK34" s="114">
        <f t="shared" si="71"/>
        <v>0</v>
      </c>
      <c r="BM34" s="9"/>
      <c r="BO34" s="110"/>
      <c r="BQ34" s="169"/>
      <c r="BR34" s="112"/>
      <c r="BS34" s="112"/>
      <c r="BT34" s="112"/>
      <c r="BU34" s="112"/>
      <c r="BV34" s="112"/>
      <c r="BW34" s="112"/>
      <c r="BX34" s="112"/>
      <c r="BY34" s="112"/>
      <c r="BZ34" s="112"/>
      <c r="CA34" s="112"/>
      <c r="CB34" s="112"/>
      <c r="CC34" s="112"/>
      <c r="CD34" s="112"/>
      <c r="CE34" s="113"/>
      <c r="CF34" s="113"/>
      <c r="CG34" s="113"/>
      <c r="CH34" s="114">
        <f t="shared" si="73"/>
        <v>0</v>
      </c>
      <c r="CJ34" s="9"/>
      <c r="CL34" s="110"/>
      <c r="CN34" s="111"/>
      <c r="CO34" s="112"/>
      <c r="CP34" s="112"/>
      <c r="CQ34" s="112"/>
      <c r="CR34" s="112"/>
      <c r="CS34" s="112"/>
      <c r="CT34" s="112"/>
      <c r="CU34" s="112"/>
      <c r="CV34" s="112"/>
      <c r="CW34" s="112"/>
      <c r="CX34" s="112"/>
      <c r="CY34" s="112"/>
      <c r="CZ34" s="112"/>
      <c r="DA34" s="112"/>
      <c r="DB34" s="113"/>
      <c r="DC34" s="113"/>
      <c r="DD34" s="113"/>
      <c r="DE34" s="114">
        <f t="shared" si="75"/>
        <v>0</v>
      </c>
      <c r="DG34" s="9"/>
      <c r="DI34" s="110"/>
      <c r="DK34" s="111"/>
      <c r="DL34" s="112"/>
      <c r="DM34" s="112"/>
      <c r="DN34" s="112"/>
      <c r="DO34" s="112"/>
      <c r="DP34" s="112"/>
      <c r="DQ34" s="112"/>
      <c r="DR34" s="112"/>
      <c r="DS34" s="112"/>
      <c r="DT34" s="112"/>
      <c r="DU34" s="112"/>
      <c r="DV34" s="112"/>
      <c r="DW34" s="112"/>
      <c r="DX34" s="112"/>
      <c r="DY34" s="113"/>
      <c r="DZ34" s="113"/>
      <c r="EA34" s="113"/>
      <c r="EB34" s="114">
        <f t="shared" si="77"/>
        <v>0</v>
      </c>
      <c r="ED34" s="9"/>
      <c r="EF34" s="110"/>
      <c r="EH34" s="111"/>
      <c r="EI34" s="112"/>
      <c r="EJ34" s="112"/>
      <c r="EK34" s="112"/>
      <c r="EL34" s="112"/>
      <c r="EM34" s="112"/>
      <c r="EN34" s="112"/>
      <c r="EO34" s="112"/>
      <c r="EP34" s="112"/>
      <c r="EQ34" s="112"/>
      <c r="ER34" s="112"/>
      <c r="ES34" s="112"/>
      <c r="ET34" s="112"/>
      <c r="EU34" s="112"/>
      <c r="EV34" s="113"/>
      <c r="EW34" s="113"/>
      <c r="EX34" s="113"/>
      <c r="EY34" s="114">
        <f t="shared" si="24"/>
        <v>0</v>
      </c>
      <c r="FA34" s="9"/>
      <c r="FC34" s="110"/>
      <c r="FE34" s="171">
        <f t="shared" si="25"/>
        <v>0</v>
      </c>
      <c r="FF34" s="112">
        <f t="shared" si="26"/>
        <v>0</v>
      </c>
      <c r="FG34" s="112">
        <f t="shared" si="27"/>
        <v>0</v>
      </c>
      <c r="FH34" s="112">
        <f t="shared" si="28"/>
        <v>0</v>
      </c>
      <c r="FI34" s="112">
        <f t="shared" si="29"/>
        <v>0</v>
      </c>
      <c r="FJ34" s="112">
        <f t="shared" si="30"/>
        <v>0</v>
      </c>
      <c r="FK34" s="112">
        <f t="shared" si="31"/>
        <v>0</v>
      </c>
      <c r="FL34" s="112">
        <f t="shared" si="32"/>
        <v>0</v>
      </c>
      <c r="FM34" s="112">
        <f t="shared" si="33"/>
        <v>0</v>
      </c>
      <c r="FN34" s="112">
        <f t="shared" si="34"/>
        <v>0</v>
      </c>
      <c r="FO34" s="112">
        <f t="shared" si="59"/>
        <v>0</v>
      </c>
      <c r="FP34" s="112">
        <f t="shared" si="35"/>
        <v>0</v>
      </c>
      <c r="FQ34" s="112">
        <f t="shared" si="36"/>
        <v>0</v>
      </c>
      <c r="FR34" s="112">
        <f t="shared" si="37"/>
        <v>0</v>
      </c>
      <c r="FS34" s="112">
        <f t="shared" si="38"/>
        <v>0</v>
      </c>
      <c r="FT34" s="113">
        <f t="shared" si="39"/>
        <v>0</v>
      </c>
      <c r="FU34" s="140">
        <f t="shared" si="40"/>
        <v>0</v>
      </c>
      <c r="FV34" s="135">
        <f t="shared" si="41"/>
        <v>0</v>
      </c>
      <c r="FX34" s="9"/>
      <c r="FZ34" s="110"/>
      <c r="GB34" s="171">
        <f t="shared" si="42"/>
        <v>0</v>
      </c>
      <c r="GC34" s="112">
        <f t="shared" si="43"/>
        <v>0</v>
      </c>
      <c r="GD34" s="112">
        <f t="shared" si="44"/>
        <v>0</v>
      </c>
      <c r="GE34" s="112">
        <f t="shared" si="45"/>
        <v>0</v>
      </c>
      <c r="GF34" s="112">
        <f t="shared" si="46"/>
        <v>0</v>
      </c>
      <c r="GG34" s="112">
        <f t="shared" si="47"/>
        <v>0</v>
      </c>
      <c r="GH34" s="112">
        <f t="shared" si="48"/>
        <v>0</v>
      </c>
      <c r="GI34" s="112">
        <f t="shared" si="49"/>
        <v>0</v>
      </c>
      <c r="GJ34" s="112">
        <f t="shared" si="50"/>
        <v>0</v>
      </c>
      <c r="GK34" s="112">
        <f t="shared" si="51"/>
        <v>0</v>
      </c>
      <c r="GL34" s="112">
        <f t="shared" si="60"/>
        <v>0</v>
      </c>
      <c r="GM34" s="112">
        <f t="shared" si="52"/>
        <v>0</v>
      </c>
      <c r="GN34" s="112">
        <f t="shared" si="53"/>
        <v>0</v>
      </c>
      <c r="GO34" s="112">
        <f t="shared" si="54"/>
        <v>0</v>
      </c>
      <c r="GP34" s="112">
        <f t="shared" si="55"/>
        <v>0</v>
      </c>
      <c r="GQ34" s="112">
        <f t="shared" si="56"/>
        <v>0</v>
      </c>
      <c r="GR34" s="140">
        <f t="shared" si="57"/>
        <v>0</v>
      </c>
      <c r="GS34" s="135">
        <f t="shared" si="58"/>
        <v>0</v>
      </c>
      <c r="GU34" s="104">
        <f t="shared" si="61"/>
        <v>0</v>
      </c>
    </row>
    <row r="35" spans="2:203" x14ac:dyDescent="0.3">
      <c r="B35" s="26"/>
      <c r="C35" s="26">
        <f>IF(ISERROR(I35+1)=TRUE,I35,IF(I35="","",MAX(C$15:C34)+1))</f>
        <v>17</v>
      </c>
      <c r="D35" s="26">
        <f t="shared" si="79"/>
        <v>1</v>
      </c>
      <c r="E35" s="12"/>
      <c r="G35" s="9"/>
      <c r="I35" s="123">
        <v>18</v>
      </c>
      <c r="J35" s="124" t="s">
        <v>85</v>
      </c>
      <c r="K35" s="124"/>
      <c r="L35" s="124"/>
      <c r="M35" s="124"/>
      <c r="N35" s="124"/>
      <c r="O35" s="124"/>
      <c r="P35" s="126" t="s">
        <v>65</v>
      </c>
      <c r="Q35" s="179">
        <v>0</v>
      </c>
      <c r="S35" s="9"/>
      <c r="U35" s="110"/>
      <c r="W35" s="167"/>
      <c r="X35" s="112"/>
      <c r="Y35" s="112"/>
      <c r="Z35" s="112"/>
      <c r="AA35" s="112"/>
      <c r="AB35" s="112"/>
      <c r="AC35" s="112"/>
      <c r="AD35" s="112"/>
      <c r="AE35" s="112"/>
      <c r="AF35" s="112"/>
      <c r="AG35" s="112"/>
      <c r="AH35" s="112"/>
      <c r="AI35" s="112"/>
      <c r="AJ35" s="112"/>
      <c r="AK35" s="113"/>
      <c r="AL35" s="113"/>
      <c r="AM35" s="113"/>
      <c r="AN35" s="114">
        <f t="shared" si="14"/>
        <v>0</v>
      </c>
      <c r="AP35" s="9"/>
      <c r="AR35" s="110"/>
      <c r="AT35" s="111"/>
      <c r="AU35" s="112"/>
      <c r="AV35" s="112"/>
      <c r="AW35" s="112"/>
      <c r="AX35" s="112"/>
      <c r="AY35" s="112"/>
      <c r="AZ35" s="112"/>
      <c r="BA35" s="112"/>
      <c r="BB35" s="112"/>
      <c r="BC35" s="112"/>
      <c r="BD35" s="112"/>
      <c r="BE35" s="112"/>
      <c r="BF35" s="112"/>
      <c r="BG35" s="112"/>
      <c r="BH35" s="113"/>
      <c r="BI35" s="113"/>
      <c r="BJ35" s="113"/>
      <c r="BK35" s="114">
        <f t="shared" si="71"/>
        <v>0</v>
      </c>
      <c r="BM35" s="9"/>
      <c r="BO35" s="110"/>
      <c r="BQ35" s="169"/>
      <c r="BR35" s="112"/>
      <c r="BS35" s="112"/>
      <c r="BT35" s="112"/>
      <c r="BU35" s="112"/>
      <c r="BV35" s="112"/>
      <c r="BW35" s="112"/>
      <c r="BX35" s="112"/>
      <c r="BY35" s="112"/>
      <c r="BZ35" s="112"/>
      <c r="CA35" s="112"/>
      <c r="CB35" s="112"/>
      <c r="CC35" s="112"/>
      <c r="CD35" s="112"/>
      <c r="CE35" s="113"/>
      <c r="CF35" s="113"/>
      <c r="CG35" s="113"/>
      <c r="CH35" s="114">
        <f t="shared" si="73"/>
        <v>0</v>
      </c>
      <c r="CJ35" s="9"/>
      <c r="CL35" s="110"/>
      <c r="CN35" s="111"/>
      <c r="CO35" s="112"/>
      <c r="CP35" s="112"/>
      <c r="CQ35" s="112"/>
      <c r="CR35" s="112"/>
      <c r="CS35" s="112"/>
      <c r="CT35" s="112"/>
      <c r="CU35" s="112"/>
      <c r="CV35" s="112"/>
      <c r="CW35" s="112"/>
      <c r="CX35" s="112"/>
      <c r="CY35" s="112"/>
      <c r="CZ35" s="112"/>
      <c r="DA35" s="112"/>
      <c r="DB35" s="113"/>
      <c r="DC35" s="113"/>
      <c r="DD35" s="113"/>
      <c r="DE35" s="114">
        <f t="shared" si="75"/>
        <v>0</v>
      </c>
      <c r="DG35" s="9"/>
      <c r="DI35" s="110"/>
      <c r="DK35" s="111"/>
      <c r="DL35" s="112"/>
      <c r="DM35" s="112"/>
      <c r="DN35" s="112"/>
      <c r="DO35" s="112"/>
      <c r="DP35" s="112"/>
      <c r="DQ35" s="112"/>
      <c r="DR35" s="112"/>
      <c r="DS35" s="112"/>
      <c r="DT35" s="112"/>
      <c r="DU35" s="112"/>
      <c r="DV35" s="112"/>
      <c r="DW35" s="112"/>
      <c r="DX35" s="112"/>
      <c r="DY35" s="113"/>
      <c r="DZ35" s="113"/>
      <c r="EA35" s="113"/>
      <c r="EB35" s="114">
        <f t="shared" si="77"/>
        <v>0</v>
      </c>
      <c r="ED35" s="9"/>
      <c r="EF35" s="110"/>
      <c r="EH35" s="111"/>
      <c r="EI35" s="112"/>
      <c r="EJ35" s="112"/>
      <c r="EK35" s="112"/>
      <c r="EL35" s="112"/>
      <c r="EM35" s="112"/>
      <c r="EN35" s="112"/>
      <c r="EO35" s="112"/>
      <c r="EP35" s="112"/>
      <c r="EQ35" s="112"/>
      <c r="ER35" s="112"/>
      <c r="ES35" s="112"/>
      <c r="ET35" s="112"/>
      <c r="EU35" s="112"/>
      <c r="EV35" s="113"/>
      <c r="EW35" s="113"/>
      <c r="EX35" s="113"/>
      <c r="EY35" s="114">
        <f t="shared" si="24"/>
        <v>0</v>
      </c>
      <c r="FA35" s="9"/>
      <c r="FC35" s="110"/>
      <c r="FE35" s="171">
        <f t="shared" si="25"/>
        <v>0</v>
      </c>
      <c r="FF35" s="112">
        <f t="shared" si="26"/>
        <v>0</v>
      </c>
      <c r="FG35" s="112">
        <f t="shared" si="27"/>
        <v>0</v>
      </c>
      <c r="FH35" s="112">
        <f t="shared" si="28"/>
        <v>0</v>
      </c>
      <c r="FI35" s="112">
        <f t="shared" si="29"/>
        <v>0</v>
      </c>
      <c r="FJ35" s="112">
        <f t="shared" si="30"/>
        <v>0</v>
      </c>
      <c r="FK35" s="112">
        <f t="shared" si="31"/>
        <v>0</v>
      </c>
      <c r="FL35" s="112">
        <f t="shared" si="32"/>
        <v>0</v>
      </c>
      <c r="FM35" s="112">
        <f t="shared" si="33"/>
        <v>0</v>
      </c>
      <c r="FN35" s="112">
        <f t="shared" si="34"/>
        <v>0</v>
      </c>
      <c r="FO35" s="112">
        <f t="shared" si="59"/>
        <v>0</v>
      </c>
      <c r="FP35" s="112">
        <f t="shared" si="35"/>
        <v>0</v>
      </c>
      <c r="FQ35" s="112">
        <f t="shared" si="36"/>
        <v>0</v>
      </c>
      <c r="FR35" s="112">
        <f t="shared" si="37"/>
        <v>0</v>
      </c>
      <c r="FS35" s="112">
        <f t="shared" si="38"/>
        <v>0</v>
      </c>
      <c r="FT35" s="113">
        <f t="shared" si="39"/>
        <v>0</v>
      </c>
      <c r="FU35" s="140">
        <f t="shared" si="40"/>
        <v>0</v>
      </c>
      <c r="FV35" s="135">
        <f t="shared" si="41"/>
        <v>0</v>
      </c>
      <c r="FX35" s="9"/>
      <c r="FZ35" s="110"/>
      <c r="GB35" s="171">
        <f t="shared" si="42"/>
        <v>0</v>
      </c>
      <c r="GC35" s="112">
        <f t="shared" si="43"/>
        <v>0</v>
      </c>
      <c r="GD35" s="112">
        <f t="shared" si="44"/>
        <v>0</v>
      </c>
      <c r="GE35" s="112">
        <f t="shared" si="45"/>
        <v>0</v>
      </c>
      <c r="GF35" s="112">
        <f t="shared" si="46"/>
        <v>0</v>
      </c>
      <c r="GG35" s="112">
        <f t="shared" si="47"/>
        <v>0</v>
      </c>
      <c r="GH35" s="112">
        <f t="shared" si="48"/>
        <v>0</v>
      </c>
      <c r="GI35" s="112">
        <f t="shared" si="49"/>
        <v>0</v>
      </c>
      <c r="GJ35" s="112">
        <f t="shared" si="50"/>
        <v>0</v>
      </c>
      <c r="GK35" s="112">
        <f t="shared" si="51"/>
        <v>0</v>
      </c>
      <c r="GL35" s="112">
        <f t="shared" si="60"/>
        <v>0</v>
      </c>
      <c r="GM35" s="112">
        <f t="shared" si="52"/>
        <v>0</v>
      </c>
      <c r="GN35" s="112">
        <f t="shared" si="53"/>
        <v>0</v>
      </c>
      <c r="GO35" s="112">
        <f t="shared" si="54"/>
        <v>0</v>
      </c>
      <c r="GP35" s="112">
        <f t="shared" si="55"/>
        <v>0</v>
      </c>
      <c r="GQ35" s="112">
        <f t="shared" si="56"/>
        <v>0</v>
      </c>
      <c r="GR35" s="140">
        <f t="shared" si="57"/>
        <v>0</v>
      </c>
      <c r="GS35" s="135">
        <f t="shared" si="58"/>
        <v>0</v>
      </c>
      <c r="GU35" s="104">
        <f t="shared" si="61"/>
        <v>0</v>
      </c>
    </row>
    <row r="36" spans="2:203" x14ac:dyDescent="0.3">
      <c r="B36" s="26"/>
      <c r="C36" s="26">
        <f>IF(ISERROR(I36+1)=TRUE,I36,IF(I36="","",MAX(C$15:C35)+1))</f>
        <v>18</v>
      </c>
      <c r="D36" s="26">
        <f t="shared" si="79"/>
        <v>1</v>
      </c>
      <c r="E36" s="12"/>
      <c r="G36" s="9"/>
      <c r="I36" s="127">
        <v>19</v>
      </c>
      <c r="J36" s="128" t="s">
        <v>86</v>
      </c>
      <c r="K36" s="128"/>
      <c r="L36" s="128"/>
      <c r="M36" s="128"/>
      <c r="N36" s="128"/>
      <c r="O36" s="128"/>
      <c r="P36" s="129" t="s">
        <v>65</v>
      </c>
      <c r="Q36" s="179">
        <v>0</v>
      </c>
      <c r="S36" s="9"/>
      <c r="U36" s="110"/>
      <c r="W36" s="167"/>
      <c r="X36" s="112"/>
      <c r="Y36" s="112"/>
      <c r="Z36" s="112"/>
      <c r="AA36" s="112"/>
      <c r="AB36" s="112"/>
      <c r="AC36" s="112"/>
      <c r="AD36" s="112"/>
      <c r="AE36" s="112"/>
      <c r="AF36" s="112"/>
      <c r="AG36" s="112"/>
      <c r="AH36" s="112"/>
      <c r="AI36" s="112"/>
      <c r="AJ36" s="112"/>
      <c r="AK36" s="113"/>
      <c r="AL36" s="113"/>
      <c r="AM36" s="113"/>
      <c r="AN36" s="114">
        <f t="shared" si="14"/>
        <v>0</v>
      </c>
      <c r="AP36" s="9"/>
      <c r="AR36" s="110"/>
      <c r="AT36" s="111"/>
      <c r="AU36" s="112"/>
      <c r="AV36" s="112"/>
      <c r="AW36" s="112"/>
      <c r="AX36" s="112"/>
      <c r="AY36" s="112"/>
      <c r="AZ36" s="112"/>
      <c r="BA36" s="112"/>
      <c r="BB36" s="112"/>
      <c r="BC36" s="112"/>
      <c r="BD36" s="112"/>
      <c r="BE36" s="112"/>
      <c r="BF36" s="112"/>
      <c r="BG36" s="112"/>
      <c r="BH36" s="113"/>
      <c r="BI36" s="113"/>
      <c r="BJ36" s="113"/>
      <c r="BK36" s="114">
        <f t="shared" si="71"/>
        <v>0</v>
      </c>
      <c r="BM36" s="9"/>
      <c r="BO36" s="110"/>
      <c r="BQ36" s="169"/>
      <c r="BR36" s="112"/>
      <c r="BS36" s="112"/>
      <c r="BT36" s="112"/>
      <c r="BU36" s="112"/>
      <c r="BV36" s="112"/>
      <c r="BW36" s="112"/>
      <c r="BX36" s="112"/>
      <c r="BY36" s="112"/>
      <c r="BZ36" s="112"/>
      <c r="CA36" s="112"/>
      <c r="CB36" s="112"/>
      <c r="CC36" s="112"/>
      <c r="CD36" s="112"/>
      <c r="CE36" s="113"/>
      <c r="CF36" s="113"/>
      <c r="CG36" s="113"/>
      <c r="CH36" s="114">
        <f t="shared" si="73"/>
        <v>0</v>
      </c>
      <c r="CJ36" s="9"/>
      <c r="CL36" s="110"/>
      <c r="CN36" s="111"/>
      <c r="CO36" s="112"/>
      <c r="CP36" s="112"/>
      <c r="CQ36" s="112"/>
      <c r="CR36" s="112"/>
      <c r="CS36" s="112"/>
      <c r="CT36" s="112"/>
      <c r="CU36" s="112"/>
      <c r="CV36" s="112"/>
      <c r="CW36" s="112"/>
      <c r="CX36" s="112"/>
      <c r="CY36" s="112"/>
      <c r="CZ36" s="112"/>
      <c r="DA36" s="112"/>
      <c r="DB36" s="113"/>
      <c r="DC36" s="113"/>
      <c r="DD36" s="113"/>
      <c r="DE36" s="114">
        <f t="shared" si="75"/>
        <v>0</v>
      </c>
      <c r="DG36" s="9"/>
      <c r="DI36" s="110"/>
      <c r="DK36" s="111"/>
      <c r="DL36" s="112"/>
      <c r="DM36" s="112"/>
      <c r="DN36" s="112"/>
      <c r="DO36" s="112"/>
      <c r="DP36" s="112"/>
      <c r="DQ36" s="112"/>
      <c r="DR36" s="112"/>
      <c r="DS36" s="112"/>
      <c r="DT36" s="112"/>
      <c r="DU36" s="112"/>
      <c r="DV36" s="112"/>
      <c r="DW36" s="112"/>
      <c r="DX36" s="112"/>
      <c r="DY36" s="113"/>
      <c r="DZ36" s="113"/>
      <c r="EA36" s="113"/>
      <c r="EB36" s="114">
        <f t="shared" si="77"/>
        <v>0</v>
      </c>
      <c r="ED36" s="9"/>
      <c r="EF36" s="110"/>
      <c r="EH36" s="111"/>
      <c r="EI36" s="112"/>
      <c r="EJ36" s="112"/>
      <c r="EK36" s="112"/>
      <c r="EL36" s="112"/>
      <c r="EM36" s="112"/>
      <c r="EN36" s="112"/>
      <c r="EO36" s="112"/>
      <c r="EP36" s="112"/>
      <c r="EQ36" s="112"/>
      <c r="ER36" s="112"/>
      <c r="ES36" s="112"/>
      <c r="ET36" s="112"/>
      <c r="EU36" s="112"/>
      <c r="EV36" s="113"/>
      <c r="EW36" s="113"/>
      <c r="EX36" s="113"/>
      <c r="EY36" s="114">
        <f t="shared" si="24"/>
        <v>0</v>
      </c>
      <c r="FA36" s="9"/>
      <c r="FC36" s="110"/>
      <c r="FE36" s="172">
        <f t="shared" si="25"/>
        <v>0</v>
      </c>
      <c r="FF36" s="141">
        <f t="shared" si="26"/>
        <v>0</v>
      </c>
      <c r="FG36" s="141">
        <f t="shared" si="27"/>
        <v>0</v>
      </c>
      <c r="FH36" s="141">
        <f t="shared" si="28"/>
        <v>0</v>
      </c>
      <c r="FI36" s="141">
        <f t="shared" si="29"/>
        <v>0</v>
      </c>
      <c r="FJ36" s="141">
        <f t="shared" si="30"/>
        <v>0</v>
      </c>
      <c r="FK36" s="141">
        <f t="shared" si="31"/>
        <v>0</v>
      </c>
      <c r="FL36" s="141">
        <f t="shared" si="32"/>
        <v>0</v>
      </c>
      <c r="FM36" s="141">
        <f t="shared" si="33"/>
        <v>0</v>
      </c>
      <c r="FN36" s="141">
        <f t="shared" si="34"/>
        <v>0</v>
      </c>
      <c r="FO36" s="141">
        <f t="shared" si="59"/>
        <v>0</v>
      </c>
      <c r="FP36" s="141">
        <f t="shared" si="35"/>
        <v>0</v>
      </c>
      <c r="FQ36" s="141">
        <f t="shared" si="36"/>
        <v>0</v>
      </c>
      <c r="FR36" s="141">
        <f t="shared" si="37"/>
        <v>0</v>
      </c>
      <c r="FS36" s="141">
        <f t="shared" si="38"/>
        <v>0</v>
      </c>
      <c r="FT36" s="142">
        <f t="shared" si="39"/>
        <v>0</v>
      </c>
      <c r="FU36" s="143">
        <f t="shared" si="40"/>
        <v>0</v>
      </c>
      <c r="FV36" s="135">
        <f t="shared" si="41"/>
        <v>0</v>
      </c>
      <c r="FX36" s="9"/>
      <c r="FZ36" s="110"/>
      <c r="GB36" s="172">
        <f t="shared" si="42"/>
        <v>0</v>
      </c>
      <c r="GC36" s="141">
        <f t="shared" si="43"/>
        <v>0</v>
      </c>
      <c r="GD36" s="141">
        <f t="shared" si="44"/>
        <v>0</v>
      </c>
      <c r="GE36" s="141">
        <f t="shared" si="45"/>
        <v>0</v>
      </c>
      <c r="GF36" s="141">
        <f t="shared" si="46"/>
        <v>0</v>
      </c>
      <c r="GG36" s="141">
        <f t="shared" si="47"/>
        <v>0</v>
      </c>
      <c r="GH36" s="141">
        <f t="shared" si="48"/>
        <v>0</v>
      </c>
      <c r="GI36" s="141">
        <f t="shared" si="49"/>
        <v>0</v>
      </c>
      <c r="GJ36" s="141">
        <f t="shared" si="50"/>
        <v>0</v>
      </c>
      <c r="GK36" s="141">
        <f t="shared" si="51"/>
        <v>0</v>
      </c>
      <c r="GL36" s="141">
        <f t="shared" si="60"/>
        <v>0</v>
      </c>
      <c r="GM36" s="141">
        <f t="shared" si="52"/>
        <v>0</v>
      </c>
      <c r="GN36" s="141">
        <f t="shared" si="53"/>
        <v>0</v>
      </c>
      <c r="GO36" s="141">
        <f t="shared" si="54"/>
        <v>0</v>
      </c>
      <c r="GP36" s="141">
        <f t="shared" si="55"/>
        <v>0</v>
      </c>
      <c r="GQ36" s="141">
        <f t="shared" si="56"/>
        <v>0</v>
      </c>
      <c r="GR36" s="143">
        <f t="shared" si="57"/>
        <v>0</v>
      </c>
      <c r="GS36" s="135">
        <f t="shared" si="58"/>
        <v>0</v>
      </c>
      <c r="GU36" s="104">
        <f t="shared" si="61"/>
        <v>0</v>
      </c>
    </row>
    <row r="37" spans="2:203" x14ac:dyDescent="0.3">
      <c r="G37" s="9"/>
      <c r="Q37" s="115"/>
      <c r="S37" s="9"/>
      <c r="U37" s="87" t="s">
        <v>61</v>
      </c>
      <c r="W37" s="44">
        <f t="shared" ref="W37:AM37" si="80">SUMPRODUCT(W$18:W$36,$Q$18:$Q$36)</f>
        <v>0</v>
      </c>
      <c r="X37" s="44">
        <f t="shared" si="80"/>
        <v>0</v>
      </c>
      <c r="Y37" s="44">
        <f t="shared" si="80"/>
        <v>0</v>
      </c>
      <c r="Z37" s="44">
        <f t="shared" si="80"/>
        <v>0</v>
      </c>
      <c r="AA37" s="44">
        <f t="shared" si="80"/>
        <v>0</v>
      </c>
      <c r="AB37" s="44">
        <f t="shared" si="80"/>
        <v>0</v>
      </c>
      <c r="AC37" s="44">
        <f t="shared" si="80"/>
        <v>0</v>
      </c>
      <c r="AD37" s="44">
        <f t="shared" si="80"/>
        <v>0</v>
      </c>
      <c r="AE37" s="44">
        <f t="shared" si="80"/>
        <v>0</v>
      </c>
      <c r="AF37" s="44">
        <f t="shared" si="80"/>
        <v>0</v>
      </c>
      <c r="AG37" s="44">
        <f t="shared" si="80"/>
        <v>0</v>
      </c>
      <c r="AH37" s="44">
        <f t="shared" si="80"/>
        <v>0</v>
      </c>
      <c r="AI37" s="44">
        <f t="shared" si="80"/>
        <v>0</v>
      </c>
      <c r="AJ37" s="44">
        <f t="shared" si="80"/>
        <v>0</v>
      </c>
      <c r="AK37" s="44">
        <f t="shared" si="80"/>
        <v>0</v>
      </c>
      <c r="AL37" s="44">
        <f t="shared" si="80"/>
        <v>0</v>
      </c>
      <c r="AM37" s="44">
        <f t="shared" si="80"/>
        <v>0</v>
      </c>
      <c r="AN37" s="44">
        <f>SUM(W37:AM37)</f>
        <v>0</v>
      </c>
      <c r="AP37" s="9"/>
      <c r="AR37" s="87" t="s">
        <v>61</v>
      </c>
      <c r="AT37" s="44">
        <f t="shared" ref="AT37:BJ37" si="81">SUMPRODUCT(AT$18:AT$36,$Q$18:$Q$36)</f>
        <v>0</v>
      </c>
      <c r="AU37" s="44">
        <f t="shared" si="81"/>
        <v>0</v>
      </c>
      <c r="AV37" s="44">
        <f t="shared" si="81"/>
        <v>0</v>
      </c>
      <c r="AW37" s="44">
        <f t="shared" si="81"/>
        <v>0</v>
      </c>
      <c r="AX37" s="44">
        <f t="shared" si="81"/>
        <v>0</v>
      </c>
      <c r="AY37" s="44">
        <f t="shared" si="81"/>
        <v>0</v>
      </c>
      <c r="AZ37" s="44">
        <f t="shared" si="81"/>
        <v>0</v>
      </c>
      <c r="BA37" s="44">
        <f t="shared" si="81"/>
        <v>0</v>
      </c>
      <c r="BB37" s="44">
        <f t="shared" si="81"/>
        <v>0</v>
      </c>
      <c r="BC37" s="44">
        <f t="shared" si="81"/>
        <v>0</v>
      </c>
      <c r="BD37" s="44">
        <f t="shared" si="81"/>
        <v>0</v>
      </c>
      <c r="BE37" s="44">
        <f t="shared" si="81"/>
        <v>0</v>
      </c>
      <c r="BF37" s="44">
        <f t="shared" si="81"/>
        <v>0</v>
      </c>
      <c r="BG37" s="44">
        <f t="shared" si="81"/>
        <v>0</v>
      </c>
      <c r="BH37" s="44">
        <f t="shared" si="81"/>
        <v>0</v>
      </c>
      <c r="BI37" s="44">
        <f t="shared" si="81"/>
        <v>0</v>
      </c>
      <c r="BJ37" s="44">
        <f t="shared" si="81"/>
        <v>0</v>
      </c>
      <c r="BK37" s="44">
        <f>SUM(AT37:BJ37)</f>
        <v>0</v>
      </c>
      <c r="BM37" s="9"/>
      <c r="BO37" s="87" t="s">
        <v>61</v>
      </c>
      <c r="BQ37" s="44">
        <f t="shared" ref="BQ37:CG37" si="82">SUMPRODUCT(BQ$18:BQ$36,$Q$18:$Q$36)</f>
        <v>0</v>
      </c>
      <c r="BR37" s="44">
        <f t="shared" si="82"/>
        <v>0</v>
      </c>
      <c r="BS37" s="44">
        <f t="shared" si="82"/>
        <v>0</v>
      </c>
      <c r="BT37" s="44">
        <f t="shared" si="82"/>
        <v>0</v>
      </c>
      <c r="BU37" s="44">
        <f t="shared" si="82"/>
        <v>0</v>
      </c>
      <c r="BV37" s="44">
        <f t="shared" si="82"/>
        <v>0</v>
      </c>
      <c r="BW37" s="44">
        <f t="shared" si="82"/>
        <v>0</v>
      </c>
      <c r="BX37" s="44">
        <f t="shared" si="82"/>
        <v>0</v>
      </c>
      <c r="BY37" s="44">
        <f t="shared" si="82"/>
        <v>0</v>
      </c>
      <c r="BZ37" s="44">
        <f t="shared" si="82"/>
        <v>0</v>
      </c>
      <c r="CA37" s="44">
        <f t="shared" si="82"/>
        <v>0</v>
      </c>
      <c r="CB37" s="44">
        <f t="shared" si="82"/>
        <v>0</v>
      </c>
      <c r="CC37" s="44">
        <f t="shared" si="82"/>
        <v>0</v>
      </c>
      <c r="CD37" s="44">
        <f t="shared" si="82"/>
        <v>0</v>
      </c>
      <c r="CE37" s="44">
        <f t="shared" si="82"/>
        <v>0</v>
      </c>
      <c r="CF37" s="44">
        <f t="shared" si="82"/>
        <v>0</v>
      </c>
      <c r="CG37" s="44">
        <f t="shared" si="82"/>
        <v>0</v>
      </c>
      <c r="CH37" s="44">
        <f>SUM(BQ37:CG37)</f>
        <v>0</v>
      </c>
      <c r="CJ37" s="9"/>
      <c r="CL37" s="87" t="s">
        <v>61</v>
      </c>
      <c r="CN37" s="44">
        <f t="shared" ref="CN37:DD37" si="83">SUMPRODUCT(CN$18:CN$36,$Q$18:$Q$36)</f>
        <v>0</v>
      </c>
      <c r="CO37" s="44">
        <f t="shared" si="83"/>
        <v>0</v>
      </c>
      <c r="CP37" s="44">
        <f t="shared" si="83"/>
        <v>0</v>
      </c>
      <c r="CQ37" s="44">
        <f t="shared" si="83"/>
        <v>0</v>
      </c>
      <c r="CR37" s="44">
        <f t="shared" si="83"/>
        <v>0</v>
      </c>
      <c r="CS37" s="44">
        <f t="shared" si="83"/>
        <v>0</v>
      </c>
      <c r="CT37" s="44">
        <f t="shared" si="83"/>
        <v>0</v>
      </c>
      <c r="CU37" s="44">
        <f t="shared" si="83"/>
        <v>0</v>
      </c>
      <c r="CV37" s="44">
        <f t="shared" si="83"/>
        <v>0</v>
      </c>
      <c r="CW37" s="44">
        <f t="shared" si="83"/>
        <v>0</v>
      </c>
      <c r="CX37" s="44">
        <f t="shared" si="83"/>
        <v>0</v>
      </c>
      <c r="CY37" s="44">
        <f t="shared" si="83"/>
        <v>0</v>
      </c>
      <c r="CZ37" s="44">
        <f t="shared" si="83"/>
        <v>0</v>
      </c>
      <c r="DA37" s="44">
        <f t="shared" si="83"/>
        <v>0</v>
      </c>
      <c r="DB37" s="44">
        <f t="shared" si="83"/>
        <v>0</v>
      </c>
      <c r="DC37" s="44">
        <f t="shared" si="83"/>
        <v>0</v>
      </c>
      <c r="DD37" s="44">
        <f t="shared" si="83"/>
        <v>0</v>
      </c>
      <c r="DE37" s="44">
        <f>SUM(CN37:DD37)</f>
        <v>0</v>
      </c>
      <c r="DG37" s="9"/>
      <c r="DI37" s="87" t="s">
        <v>61</v>
      </c>
      <c r="DK37" s="44">
        <f t="shared" ref="DK37:EA37" si="84">SUMPRODUCT(DK$18:DK$36,$Q$18:$Q$36)</f>
        <v>0</v>
      </c>
      <c r="DL37" s="44">
        <f t="shared" si="84"/>
        <v>0</v>
      </c>
      <c r="DM37" s="44">
        <f t="shared" si="84"/>
        <v>0</v>
      </c>
      <c r="DN37" s="44">
        <f t="shared" si="84"/>
        <v>0</v>
      </c>
      <c r="DO37" s="44">
        <f t="shared" si="84"/>
        <v>0</v>
      </c>
      <c r="DP37" s="44">
        <f t="shared" si="84"/>
        <v>0</v>
      </c>
      <c r="DQ37" s="44">
        <f t="shared" si="84"/>
        <v>0</v>
      </c>
      <c r="DR37" s="44">
        <f t="shared" si="84"/>
        <v>0</v>
      </c>
      <c r="DS37" s="44">
        <f t="shared" si="84"/>
        <v>0</v>
      </c>
      <c r="DT37" s="44">
        <f t="shared" si="84"/>
        <v>0</v>
      </c>
      <c r="DU37" s="44">
        <f t="shared" si="84"/>
        <v>0</v>
      </c>
      <c r="DV37" s="44">
        <f t="shared" si="84"/>
        <v>0</v>
      </c>
      <c r="DW37" s="44">
        <f t="shared" si="84"/>
        <v>0</v>
      </c>
      <c r="DX37" s="44">
        <f t="shared" si="84"/>
        <v>0</v>
      </c>
      <c r="DY37" s="44">
        <f t="shared" si="84"/>
        <v>0</v>
      </c>
      <c r="DZ37" s="44">
        <f t="shared" si="84"/>
        <v>0</v>
      </c>
      <c r="EA37" s="44">
        <f t="shared" si="84"/>
        <v>0</v>
      </c>
      <c r="EB37" s="44">
        <f>SUM(DK37:EA37)</f>
        <v>0</v>
      </c>
      <c r="ED37" s="9"/>
      <c r="EF37" s="87" t="s">
        <v>61</v>
      </c>
      <c r="EH37" s="44">
        <f t="shared" ref="EH37:EX37" si="85">SUMPRODUCT(EH$18:EH$36,$Q$18:$Q$36)</f>
        <v>0</v>
      </c>
      <c r="EI37" s="44">
        <f t="shared" si="85"/>
        <v>0</v>
      </c>
      <c r="EJ37" s="44">
        <f t="shared" si="85"/>
        <v>0</v>
      </c>
      <c r="EK37" s="44">
        <f t="shared" si="85"/>
        <v>0</v>
      </c>
      <c r="EL37" s="44">
        <f t="shared" si="85"/>
        <v>0</v>
      </c>
      <c r="EM37" s="44">
        <f t="shared" si="85"/>
        <v>0</v>
      </c>
      <c r="EN37" s="44">
        <f t="shared" si="85"/>
        <v>0</v>
      </c>
      <c r="EO37" s="44">
        <f t="shared" si="85"/>
        <v>0</v>
      </c>
      <c r="EP37" s="44">
        <f t="shared" si="85"/>
        <v>0</v>
      </c>
      <c r="EQ37" s="44">
        <f t="shared" si="85"/>
        <v>0</v>
      </c>
      <c r="ER37" s="44">
        <f t="shared" si="85"/>
        <v>0</v>
      </c>
      <c r="ES37" s="44">
        <f t="shared" si="85"/>
        <v>0</v>
      </c>
      <c r="ET37" s="44">
        <f t="shared" si="85"/>
        <v>0</v>
      </c>
      <c r="EU37" s="44">
        <f t="shared" si="85"/>
        <v>0</v>
      </c>
      <c r="EV37" s="44">
        <f t="shared" si="85"/>
        <v>0</v>
      </c>
      <c r="EW37" s="44">
        <f t="shared" si="85"/>
        <v>0</v>
      </c>
      <c r="EX37" s="44">
        <f t="shared" si="85"/>
        <v>0</v>
      </c>
      <c r="EY37" s="44">
        <f>SUM(EH37:EX37)</f>
        <v>0</v>
      </c>
      <c r="FA37" s="9"/>
      <c r="FC37" s="87" t="s">
        <v>61</v>
      </c>
      <c r="FE37" s="115">
        <f t="shared" ref="FE37:FU37" si="86">SUMPRODUCT(FE$18:FE$36,$Q$18:$Q$36)</f>
        <v>0</v>
      </c>
      <c r="FF37" s="136">
        <f t="shared" si="86"/>
        <v>0</v>
      </c>
      <c r="FG37" s="136">
        <f t="shared" si="86"/>
        <v>0</v>
      </c>
      <c r="FH37" s="136">
        <f t="shared" si="86"/>
        <v>0</v>
      </c>
      <c r="FI37" s="136">
        <f t="shared" si="86"/>
        <v>0</v>
      </c>
      <c r="FJ37" s="136">
        <f t="shared" si="86"/>
        <v>0</v>
      </c>
      <c r="FK37" s="136">
        <f t="shared" si="86"/>
        <v>0</v>
      </c>
      <c r="FL37" s="136">
        <f t="shared" si="86"/>
        <v>0</v>
      </c>
      <c r="FM37" s="136">
        <f t="shared" si="86"/>
        <v>0</v>
      </c>
      <c r="FN37" s="136">
        <f t="shared" si="86"/>
        <v>0</v>
      </c>
      <c r="FO37" s="136">
        <f t="shared" si="86"/>
        <v>0</v>
      </c>
      <c r="FP37" s="136">
        <f t="shared" si="86"/>
        <v>0</v>
      </c>
      <c r="FQ37" s="136">
        <f t="shared" si="86"/>
        <v>0</v>
      </c>
      <c r="FR37" s="136">
        <f t="shared" si="86"/>
        <v>0</v>
      </c>
      <c r="FS37" s="136">
        <f t="shared" si="86"/>
        <v>0</v>
      </c>
      <c r="FT37" s="137">
        <f t="shared" si="86"/>
        <v>0</v>
      </c>
      <c r="FU37" s="115">
        <f t="shared" si="86"/>
        <v>0</v>
      </c>
      <c r="FV37" s="44">
        <f>SUM(FE37:FU37)</f>
        <v>0</v>
      </c>
      <c r="FX37" s="9"/>
      <c r="FZ37" s="87" t="s">
        <v>61</v>
      </c>
      <c r="GB37" s="115">
        <f t="shared" ref="GB37:GR37" si="87">SUMPRODUCT(GB$18:GB$36,$Q$18:$Q$36)</f>
        <v>0</v>
      </c>
      <c r="GC37" s="136">
        <f t="shared" si="87"/>
        <v>0</v>
      </c>
      <c r="GD37" s="136">
        <f t="shared" si="87"/>
        <v>0</v>
      </c>
      <c r="GE37" s="136">
        <f t="shared" si="87"/>
        <v>0</v>
      </c>
      <c r="GF37" s="136">
        <f t="shared" si="87"/>
        <v>0</v>
      </c>
      <c r="GG37" s="136">
        <f t="shared" si="87"/>
        <v>0</v>
      </c>
      <c r="GH37" s="136">
        <f t="shared" si="87"/>
        <v>0</v>
      </c>
      <c r="GI37" s="136">
        <f t="shared" si="87"/>
        <v>0</v>
      </c>
      <c r="GJ37" s="136">
        <f t="shared" si="87"/>
        <v>0</v>
      </c>
      <c r="GK37" s="136">
        <f t="shared" si="87"/>
        <v>0</v>
      </c>
      <c r="GL37" s="136">
        <f t="shared" si="87"/>
        <v>0</v>
      </c>
      <c r="GM37" s="136">
        <f t="shared" si="87"/>
        <v>0</v>
      </c>
      <c r="GN37" s="136">
        <f t="shared" si="87"/>
        <v>0</v>
      </c>
      <c r="GO37" s="136">
        <f t="shared" si="87"/>
        <v>0</v>
      </c>
      <c r="GP37" s="136">
        <f t="shared" si="87"/>
        <v>0</v>
      </c>
      <c r="GQ37" s="137">
        <f t="shared" si="87"/>
        <v>0</v>
      </c>
      <c r="GR37" s="115">
        <f t="shared" si="87"/>
        <v>0</v>
      </c>
      <c r="GS37" s="44">
        <f>SUM(GB37:GR37)</f>
        <v>0</v>
      </c>
      <c r="GU37" s="104">
        <f t="shared" si="61"/>
        <v>0</v>
      </c>
    </row>
    <row r="38" spans="2:203" x14ac:dyDescent="0.3">
      <c r="G38" s="9"/>
      <c r="S38" s="9"/>
      <c r="AP38" s="9"/>
      <c r="BM38" s="9"/>
      <c r="CJ38" s="9"/>
      <c r="DG38" s="9"/>
      <c r="ED38" s="9"/>
      <c r="FA38" s="9"/>
      <c r="FE38" s="104"/>
      <c r="FX38" s="9"/>
      <c r="GB38" s="104"/>
    </row>
    <row r="39" spans="2:203" x14ac:dyDescent="0.3">
      <c r="G39" s="9"/>
      <c r="I39" s="45" t="s">
        <v>63</v>
      </c>
      <c r="J39" s="46"/>
      <c r="K39" s="46"/>
      <c r="L39" s="46"/>
      <c r="M39" s="46"/>
      <c r="N39" s="46"/>
      <c r="O39" s="46"/>
      <c r="P39" s="46"/>
      <c r="Q39" s="47"/>
      <c r="S39" s="9"/>
      <c r="AP39" s="9"/>
      <c r="BM39" s="9"/>
      <c r="CJ39" s="9"/>
      <c r="DG39" s="9"/>
      <c r="ED39" s="9"/>
      <c r="FA39" s="9"/>
      <c r="FX39" s="9"/>
    </row>
    <row r="40" spans="2:203" x14ac:dyDescent="0.3">
      <c r="G40" s="9"/>
      <c r="I40" s="48" t="s">
        <v>87</v>
      </c>
      <c r="M40" s="130"/>
      <c r="N40" s="49" t="s">
        <v>88</v>
      </c>
      <c r="O40" s="130"/>
      <c r="P40" s="49" t="s">
        <v>88</v>
      </c>
      <c r="Q40" s="131"/>
      <c r="S40" s="9"/>
      <c r="AP40" s="9"/>
      <c r="BM40" s="9"/>
      <c r="CJ40" s="9"/>
      <c r="DG40" s="9"/>
      <c r="ED40" s="9"/>
      <c r="FA40" s="9"/>
      <c r="FX40" s="9"/>
    </row>
    <row r="41" spans="2:203" x14ac:dyDescent="0.3">
      <c r="G41" s="9"/>
      <c r="I41" s="50" t="s">
        <v>63</v>
      </c>
      <c r="Q41" s="51"/>
      <c r="S41" s="9"/>
      <c r="AP41" s="9"/>
      <c r="BM41" s="9"/>
      <c r="CJ41" s="9"/>
      <c r="DG41" s="9"/>
      <c r="ED41" s="9"/>
      <c r="FA41" s="9"/>
      <c r="FX41" s="9"/>
    </row>
    <row r="42" spans="2:203" x14ac:dyDescent="0.3">
      <c r="G42" s="9"/>
      <c r="I42" s="48" t="s">
        <v>89</v>
      </c>
      <c r="J42" s="52"/>
      <c r="K42" s="52"/>
      <c r="L42" s="52"/>
      <c r="M42" s="132"/>
      <c r="N42" s="53"/>
      <c r="O42" s="53"/>
      <c r="P42" s="53"/>
      <c r="Q42" s="54"/>
      <c r="S42" s="9"/>
      <c r="AP42" s="9"/>
      <c r="BM42" s="9"/>
      <c r="CJ42" s="9"/>
      <c r="DG42" s="9"/>
      <c r="ED42" s="9"/>
      <c r="FA42" s="9"/>
      <c r="FX42" s="9"/>
    </row>
    <row r="43" spans="2:203" x14ac:dyDescent="0.3">
      <c r="G43" s="9"/>
      <c r="I43" s="50" t="s">
        <v>63</v>
      </c>
      <c r="J43" s="52"/>
      <c r="K43" s="52"/>
      <c r="L43" s="52"/>
      <c r="M43" s="52"/>
      <c r="N43" s="52"/>
      <c r="O43" s="52"/>
      <c r="P43" s="52"/>
      <c r="Q43" s="55"/>
      <c r="S43" s="9"/>
      <c r="AP43" s="9"/>
      <c r="BM43" s="9"/>
      <c r="CJ43" s="9"/>
      <c r="DG43" s="9"/>
      <c r="ED43" s="9"/>
      <c r="FA43" s="9"/>
      <c r="FX43" s="9"/>
    </row>
    <row r="44" spans="2:203" x14ac:dyDescent="0.3">
      <c r="G44" s="9"/>
      <c r="I44" s="48" t="s">
        <v>90</v>
      </c>
      <c r="J44" s="56"/>
      <c r="K44" s="56"/>
      <c r="L44" s="56"/>
      <c r="M44" s="133"/>
      <c r="N44" s="57"/>
      <c r="O44" s="57"/>
      <c r="P44" s="57"/>
      <c r="Q44" s="58"/>
      <c r="S44" s="9"/>
      <c r="AP44" s="9"/>
      <c r="BM44" s="9"/>
      <c r="CJ44" s="9"/>
      <c r="DG44" s="9"/>
      <c r="ED44" s="9"/>
      <c r="FA44" s="9"/>
      <c r="FX44" s="9"/>
    </row>
    <row r="45" spans="2:203" x14ac:dyDescent="0.3">
      <c r="G45" s="9"/>
      <c r="I45" s="59" t="s">
        <v>91</v>
      </c>
      <c r="Q45" s="51"/>
      <c r="S45" s="9"/>
      <c r="AP45" s="9"/>
      <c r="BM45" s="9"/>
      <c r="CJ45" s="9"/>
      <c r="DG45" s="9"/>
      <c r="ED45" s="9"/>
      <c r="FA45" s="9"/>
      <c r="FX45" s="9"/>
    </row>
    <row r="46" spans="2:203" x14ac:dyDescent="0.3">
      <c r="G46" s="9"/>
      <c r="I46" s="60" t="s">
        <v>63</v>
      </c>
      <c r="J46" s="61"/>
      <c r="K46" s="61"/>
      <c r="L46" s="61"/>
      <c r="M46" s="61"/>
      <c r="N46" s="61"/>
      <c r="O46" s="61"/>
      <c r="P46" s="61"/>
      <c r="Q46" s="62"/>
      <c r="S46" s="9"/>
      <c r="AP46" s="9"/>
      <c r="BM46" s="9"/>
      <c r="CJ46" s="9"/>
      <c r="DG46" s="9"/>
      <c r="ED46" s="9"/>
      <c r="FA46" s="9"/>
      <c r="FX46" s="9"/>
    </row>
  </sheetData>
  <sheetProtection algorithmName="SHA-512" hashValue="Km+G71itF+cWvNXlj6kPJ9rYf2pnLyf1IyBV2MgCqoAjP6IAdhtqw78NulfjzjFbFp3tfSWGtLgc3YXIhphoUQ==" saltValue="Ljr5gSb34YElLYaspuGJ1w==" spinCount="100000" sheet="1" objects="1" scenarios="1"/>
  <mergeCells count="1">
    <mergeCell ref="K6:O6"/>
  </mergeCells>
  <conditionalFormatting sqref="B3:E3">
    <cfRule type="expression" dxfId="87" priority="145">
      <formula>AND($E3=1,B$1=1,B3&lt;&gt;"")</formula>
    </cfRule>
  </conditionalFormatting>
  <conditionalFormatting sqref="G3:T13">
    <cfRule type="expression" dxfId="86" priority="132">
      <formula>AND($D3=1,G$1=1,G3&lt;&gt;"")</formula>
    </cfRule>
  </conditionalFormatting>
  <conditionalFormatting sqref="G14:AN14">
    <cfRule type="expression" dxfId="85" priority="130">
      <formula>AND($D14=1,G$1=1,G14&lt;&gt;"")</formula>
    </cfRule>
  </conditionalFormatting>
  <conditionalFormatting sqref="P40">
    <cfRule type="expression" dxfId="84" priority="264">
      <formula>AND($E40=1,Q$1=1,P40&lt;&gt;"")</formula>
    </cfRule>
  </conditionalFormatting>
  <conditionalFormatting sqref="Q18:R36">
    <cfRule type="expression" dxfId="83" priority="117">
      <formula>AND($D18=1,Q$1=1,Q18&lt;&gt;"")</formula>
    </cfRule>
  </conditionalFormatting>
  <conditionalFormatting sqref="U3:V3">
    <cfRule type="expression" dxfId="82" priority="144">
      <formula>AND($D3=1,U$1=1,U3&lt;&gt;"")</formula>
    </cfRule>
  </conditionalFormatting>
  <conditionalFormatting sqref="U5:V10">
    <cfRule type="expression" dxfId="81" priority="257">
      <formula>AND($D5=1,U$1=1,U5&lt;&gt;"")</formula>
    </cfRule>
  </conditionalFormatting>
  <conditionalFormatting sqref="U12:AN12">
    <cfRule type="expression" dxfId="80" priority="255">
      <formula>AND($E12=1,U$1=1,U12&lt;&gt;"")</formula>
    </cfRule>
  </conditionalFormatting>
  <conditionalFormatting sqref="W19">
    <cfRule type="expression" dxfId="79" priority="252">
      <formula>W19=0</formula>
    </cfRule>
  </conditionalFormatting>
  <conditionalFormatting sqref="W8:AE8 AH8:AL8 AM8:AM10 AT8:BJ10 EH8:EX10 FE8:FU10 W9:AL10 AR12:BK12 BO12:CH12 CL12:DE12 DI12:EB12 EF12:EY12 FC12:FV12 FE18:FU36 W18:AM37 AT18:BJ37 EH18:EX37 Q37 U37:V37 AN37 AR37:AS37 BK37 BO37:BP37 CH37 CL37:CM37 DE37 DI37:DJ37 EB37 EF37:EG37 EY37 FC37:FV37 I39:P39 I40:O40 I41:P46">
    <cfRule type="expression" dxfId="78" priority="261">
      <formula>AND($E8=1,I$1=1,I8&lt;&gt;"")</formula>
    </cfRule>
  </conditionalFormatting>
  <conditionalFormatting sqref="W3:AL6 AN3:AN10 BK3:BK10 CH3:CH10 DE3:DE10">
    <cfRule type="expression" dxfId="77" priority="149">
      <formula>AND($D3=1,W$1=1,W3&lt;&gt;"")</formula>
    </cfRule>
  </conditionalFormatting>
  <conditionalFormatting sqref="W8:AM10">
    <cfRule type="expression" dxfId="76" priority="216">
      <formula>W8=0</formula>
    </cfRule>
  </conditionalFormatting>
  <conditionalFormatting sqref="W18:AM36">
    <cfRule type="expression" dxfId="75" priority="225">
      <formula>W18=0</formula>
    </cfRule>
    <cfRule type="expression" dxfId="74" priority="226">
      <formula>0</formula>
    </cfRule>
  </conditionalFormatting>
  <conditionalFormatting sqref="AC7:AG7 EN7:ER7 FK7:FO7">
    <cfRule type="expression" dxfId="73" priority="266">
      <formula>AND($D7=1,AE$1=1,AC7&lt;&gt;"")</formula>
    </cfRule>
  </conditionalFormatting>
  <conditionalFormatting sqref="AC8:AG8 Q39:Q46">
    <cfRule type="expression" dxfId="72" priority="265">
      <formula>AND($E8=1,S$1=1,Q8&lt;&gt;"")</formula>
    </cfRule>
  </conditionalFormatting>
  <conditionalFormatting sqref="AM3:AM7">
    <cfRule type="expression" dxfId="71" priority="137">
      <formula>AND($D3=1,AM$1=1,AM3&lt;&gt;"")</formula>
    </cfRule>
  </conditionalFormatting>
  <conditionalFormatting sqref="AN18:AN36 BK18:BK36 CH18:CH36 DE18:DE36 EY18:EY36 FV18:FV36">
    <cfRule type="expression" dxfId="70" priority="220">
      <formula>AND($E18=1,AG$1=1,AN18&lt;&gt;"")</formula>
    </cfRule>
  </conditionalFormatting>
  <conditionalFormatting sqref="AR3:BI3">
    <cfRule type="expression" dxfId="69" priority="140">
      <formula>AND($D3=1,AR$1=1,AR3&lt;&gt;"")</formula>
    </cfRule>
  </conditionalFormatting>
  <conditionalFormatting sqref="AR14:BK14 BO14:CH14 CL14:DE14">
    <cfRule type="expression" dxfId="68" priority="131">
      <formula>AND($D14=1,AR$1=1,AR14&lt;&gt;"")</formula>
    </cfRule>
  </conditionalFormatting>
  <conditionalFormatting sqref="AT19">
    <cfRule type="expression" dxfId="67" priority="191">
      <formula>AT19=0</formula>
    </cfRule>
  </conditionalFormatting>
  <conditionalFormatting sqref="AT4:BI4">
    <cfRule type="expression" dxfId="66" priority="248">
      <formula>AND($D4=1,AT$1=1,AT4&lt;&gt;"")</formula>
    </cfRule>
  </conditionalFormatting>
  <conditionalFormatting sqref="AT8:BJ10">
    <cfRule type="expression" dxfId="65" priority="211">
      <formula>AT8=0</formula>
    </cfRule>
  </conditionalFormatting>
  <conditionalFormatting sqref="AT18:BJ36">
    <cfRule type="expression" dxfId="64" priority="186">
      <formula>AT18=0</formula>
    </cfRule>
    <cfRule type="expression" dxfId="63" priority="187">
      <formula>0</formula>
    </cfRule>
  </conditionalFormatting>
  <conditionalFormatting sqref="AZ7:BD7">
    <cfRule type="expression" dxfId="62" priority="125">
      <formula>AND($D7=1,BB$1=1,AZ7&lt;&gt;"")</formula>
    </cfRule>
  </conditionalFormatting>
  <conditionalFormatting sqref="BJ3:BJ4">
    <cfRule type="expression" dxfId="61" priority="136">
      <formula>AND($D3=1,BJ$1=1,BJ3&lt;&gt;"")</formula>
    </cfRule>
  </conditionalFormatting>
  <conditionalFormatting sqref="BO3:CF3">
    <cfRule type="expression" dxfId="60" priority="139">
      <formula>AND($D3=1,BO$1=1,BO3&lt;&gt;"")</formula>
    </cfRule>
  </conditionalFormatting>
  <conditionalFormatting sqref="BQ19">
    <cfRule type="expression" dxfId="59" priority="178">
      <formula>BQ19=0</formula>
    </cfRule>
  </conditionalFormatting>
  <conditionalFormatting sqref="BQ7:BY7">
    <cfRule type="expression" dxfId="58" priority="110">
      <formula>AND($D7=1,BQ$1=1,BQ7&lt;&gt;"")</formula>
    </cfRule>
  </conditionalFormatting>
  <conditionalFormatting sqref="BQ8:BY8 CB8:CF8 CG8:CG10 BQ9:CF10">
    <cfRule type="expression" dxfId="57" priority="113">
      <formula>AND($E8=1,BQ$1=1,BQ8&lt;&gt;"")</formula>
    </cfRule>
  </conditionalFormatting>
  <conditionalFormatting sqref="BQ4:CF4">
    <cfRule type="expression" dxfId="56" priority="247">
      <formula>AND($D4=1,BQ$1=1,BQ4&lt;&gt;"")</formula>
    </cfRule>
  </conditionalFormatting>
  <conditionalFormatting sqref="BQ8:CG10">
    <cfRule type="expression" dxfId="55" priority="111">
      <formula>BQ8=0</formula>
    </cfRule>
  </conditionalFormatting>
  <conditionalFormatting sqref="BQ18:CG36">
    <cfRule type="expression" dxfId="54" priority="105">
      <formula>BQ18=0</formula>
    </cfRule>
    <cfRule type="expression" dxfId="53" priority="106">
      <formula>0</formula>
    </cfRule>
  </conditionalFormatting>
  <conditionalFormatting sqref="BQ18:CG37">
    <cfRule type="expression" dxfId="52" priority="109">
      <formula>AND($E18=1,BQ$1=1,BQ18&lt;&gt;"")</formula>
    </cfRule>
  </conditionalFormatting>
  <conditionalFormatting sqref="BW7:CA7">
    <cfRule type="expression" dxfId="51" priority="116">
      <formula>AND($D7=1,BY$1=1,BW7&lt;&gt;"")</formula>
    </cfRule>
  </conditionalFormatting>
  <conditionalFormatting sqref="BW8:CA8">
    <cfRule type="expression" dxfId="50" priority="115">
      <formula>AND($E8=1,BY$1=1,BW8&lt;&gt;"")</formula>
    </cfRule>
  </conditionalFormatting>
  <conditionalFormatting sqref="CB7:CG7">
    <cfRule type="expression" dxfId="49" priority="114">
      <formula>AND($D7=1,CB$1=1,CB7&lt;&gt;"")</formula>
    </cfRule>
  </conditionalFormatting>
  <conditionalFormatting sqref="CG3:CG4">
    <cfRule type="expression" dxfId="48" priority="135">
      <formula>AND($D3=1,CG$1=1,CG3&lt;&gt;"")</formula>
    </cfRule>
  </conditionalFormatting>
  <conditionalFormatting sqref="CL3:DC3">
    <cfRule type="expression" dxfId="47" priority="96">
      <formula>AND($D3=1,CL$1=1,CL3&lt;&gt;"")</formula>
    </cfRule>
  </conditionalFormatting>
  <conditionalFormatting sqref="CN19">
    <cfRule type="expression" dxfId="46" priority="98">
      <formula>CN19=0</formula>
    </cfRule>
  </conditionalFormatting>
  <conditionalFormatting sqref="CN7:CV7">
    <cfRule type="expression" dxfId="45" priority="88">
      <formula>AND($D7=1,CN$1=1,CN7&lt;&gt;"")</formula>
    </cfRule>
  </conditionalFormatting>
  <conditionalFormatting sqref="CN4:DC4">
    <cfRule type="expression" dxfId="44" priority="102">
      <formula>AND($D4=1,CN$1=1,CN4&lt;&gt;"")</formula>
    </cfRule>
  </conditionalFormatting>
  <conditionalFormatting sqref="CN8:DD10">
    <cfRule type="expression" dxfId="43" priority="80">
      <formula>CN8=0</formula>
    </cfRule>
    <cfRule type="expression" dxfId="42" priority="82">
      <formula>AND($E8=1,CN$1=1,CN8&lt;&gt;"")</formula>
    </cfRule>
  </conditionalFormatting>
  <conditionalFormatting sqref="CN18:DD36">
    <cfRule type="expression" dxfId="41" priority="4">
      <formula>CN18=0</formula>
    </cfRule>
    <cfRule type="expression" dxfId="40" priority="5">
      <formula>0</formula>
    </cfRule>
  </conditionalFormatting>
  <conditionalFormatting sqref="CN18:DD37">
    <cfRule type="expression" dxfId="39" priority="6">
      <formula>AND($E18=1,CN$1=1,CN18&lt;&gt;"")</formula>
    </cfRule>
  </conditionalFormatting>
  <conditionalFormatting sqref="CT7:CW7">
    <cfRule type="expression" dxfId="38" priority="94">
      <formula>AND($D7=1,CV$1=1,CT7&lt;&gt;"")</formula>
    </cfRule>
  </conditionalFormatting>
  <conditionalFormatting sqref="CX7:DD7">
    <cfRule type="expression" dxfId="37" priority="79">
      <formula>AND($D7=1,CX$1=1,CX7&lt;&gt;"")</formula>
    </cfRule>
  </conditionalFormatting>
  <conditionalFormatting sqref="DD3:DD4">
    <cfRule type="expression" dxfId="36" priority="95">
      <formula>AND($D3=1,DD$1=1,DD3&lt;&gt;"")</formula>
    </cfRule>
  </conditionalFormatting>
  <conditionalFormatting sqref="DI3:DZ3">
    <cfRule type="expression" dxfId="35" priority="69">
      <formula>AND($D3=1,DI$1=1,DI3&lt;&gt;"")</formula>
    </cfRule>
  </conditionalFormatting>
  <conditionalFormatting sqref="DK19">
    <cfRule type="expression" dxfId="34" priority="71">
      <formula>DK19=0</formula>
    </cfRule>
  </conditionalFormatting>
  <conditionalFormatting sqref="DK7:DS7">
    <cfRule type="expression" dxfId="33" priority="65">
      <formula>AND($D7=1,DK$1=1,DK7&lt;&gt;"")</formula>
    </cfRule>
  </conditionalFormatting>
  <conditionalFormatting sqref="DK4:DZ4">
    <cfRule type="expression" dxfId="32" priority="75">
      <formula>AND($D4=1,DK$1=1,DK4&lt;&gt;"")</formula>
    </cfRule>
  </conditionalFormatting>
  <conditionalFormatting sqref="DK8:EA10">
    <cfRule type="expression" dxfId="31" priority="54">
      <formula>DK8=0</formula>
    </cfRule>
    <cfRule type="expression" dxfId="30" priority="55">
      <formula>AND($E8=1,DK$1=1,DK8&lt;&gt;"")</formula>
    </cfRule>
  </conditionalFormatting>
  <conditionalFormatting sqref="DK18:EA36">
    <cfRule type="expression" dxfId="29" priority="1">
      <formula>DK18=0</formula>
    </cfRule>
    <cfRule type="expression" dxfId="28" priority="2">
      <formula>0</formula>
    </cfRule>
  </conditionalFormatting>
  <conditionalFormatting sqref="DK18:EA37">
    <cfRule type="expression" dxfId="27" priority="3">
      <formula>AND($E18=1,DK$1=1,DK18&lt;&gt;"")</formula>
    </cfRule>
  </conditionalFormatting>
  <conditionalFormatting sqref="DQ7:DT7">
    <cfRule type="expression" dxfId="26" priority="67">
      <formula>AND($D7=1,DS$1=1,DQ7&lt;&gt;"")</formula>
    </cfRule>
  </conditionalFormatting>
  <conditionalFormatting sqref="DU7:EA7">
    <cfRule type="expression" dxfId="25" priority="56">
      <formula>AND($D7=1,DU$1=1,DU7&lt;&gt;"")</formula>
    </cfRule>
  </conditionalFormatting>
  <conditionalFormatting sqref="EA3:EA4">
    <cfRule type="expression" dxfId="24" priority="68">
      <formula>AND($D3=1,EA$1=1,EA3&lt;&gt;"")</formula>
    </cfRule>
  </conditionalFormatting>
  <conditionalFormatting sqref="EB18:EB36">
    <cfRule type="expression" dxfId="23" priority="78">
      <formula>AND($E18=1,DU$1=1,EB18&lt;&gt;"")</formula>
    </cfRule>
  </conditionalFormatting>
  <conditionalFormatting sqref="EF3:EY3 FC3:FV3 EB3:EB10 AP3:AP46 BM3:BM46 CJ3:CJ46 DG3:DG46 ED3:ED46 FA3:FA46 FX3:FX46 FE4:FR4 EH4:EX6 FS4:FU6 EY4:EY10 FV4:FV10 AT5:BJ6 BQ5:CG6 CN5:DD6 DK5:EA6 FC5:FR6 AR5:AS10 BO5:BP10 CL5:CM10 DI5:DJ10 EF5:EG10 W7:AE7 AH7:AL7 AT7:BB7 BE7:BJ7 EH7:EP7 ES7:EX7 FE7:FM7 FP7:FU7 FC7:FD10 DI14:EB14 EF14:EY14 FC14:FV14 H15:R17 T15:T17 G15:G46 S15:S46 H18:P18 I18:I36 T18:V36 AR18:AS36 BO18:BP36 CL18:CM36 DI18:DJ36 EF18:EG36 FC18:FD36 J19:P36 H19:H46">
    <cfRule type="expression" dxfId="22" priority="262">
      <formula>AND($D3=1,G$1=1,G3&lt;&gt;"")</formula>
    </cfRule>
  </conditionalFormatting>
  <conditionalFormatting sqref="EH19">
    <cfRule type="expression" dxfId="21" priority="165">
      <formula>EH19=0</formula>
    </cfRule>
  </conditionalFormatting>
  <conditionalFormatting sqref="EH8:EX10">
    <cfRule type="expression" dxfId="20" priority="205">
      <formula>EH8=0</formula>
    </cfRule>
  </conditionalFormatting>
  <conditionalFormatting sqref="EH18:EX36">
    <cfRule type="expression" dxfId="19" priority="160">
      <formula>EH18=0</formula>
    </cfRule>
    <cfRule type="expression" dxfId="18" priority="161">
      <formula>0</formula>
    </cfRule>
  </conditionalFormatting>
  <conditionalFormatting sqref="FE19">
    <cfRule type="expression" dxfId="17" priority="243">
      <formula>FE19=0</formula>
    </cfRule>
  </conditionalFormatting>
  <conditionalFormatting sqref="FE8:FR9 FT8:FT9">
    <cfRule type="expression" dxfId="16" priority="238">
      <formula>FE8=0</formula>
    </cfRule>
  </conditionalFormatting>
  <conditionalFormatting sqref="FE10:FT10">
    <cfRule type="expression" dxfId="15" priority="241">
      <formula>FE10=0</formula>
    </cfRule>
  </conditionalFormatting>
  <conditionalFormatting sqref="FE18:FU36">
    <cfRule type="expression" dxfId="14" priority="194">
      <formula>FE18=0</formula>
    </cfRule>
    <cfRule type="expression" dxfId="13" priority="195">
      <formula>0</formula>
    </cfRule>
  </conditionalFormatting>
  <conditionalFormatting sqref="FS8:FS10">
    <cfRule type="expression" dxfId="12" priority="233">
      <formula>FS8=0</formula>
    </cfRule>
  </conditionalFormatting>
  <conditionalFormatting sqref="FU8:FU10">
    <cfRule type="expression" dxfId="11" priority="202">
      <formula>FU8=0</formula>
    </cfRule>
  </conditionalFormatting>
  <conditionalFormatting sqref="FZ3:GS3 GB4:GO4 GP4:GR6 GS4:GS10 FZ5:GO6 GB7:GJ7 GM7:GR7 FZ7:GA10 FZ14:GS14 FZ18:GA36">
    <cfRule type="expression" dxfId="10" priority="52">
      <formula>AND($D3=1,FZ$1=1,FZ3&lt;&gt;"")</formula>
    </cfRule>
  </conditionalFormatting>
  <conditionalFormatting sqref="GB8:GO9 GQ8:GQ9">
    <cfRule type="expression" dxfId="9" priority="44">
      <formula>GB8=0</formula>
    </cfRule>
  </conditionalFormatting>
  <conditionalFormatting sqref="GB8:GR10 FZ12:GS12 FZ37:GS37">
    <cfRule type="expression" dxfId="8" priority="51">
      <formula>AND($E8=1,FZ$1=1,FZ8&lt;&gt;"")</formula>
    </cfRule>
  </conditionalFormatting>
  <conditionalFormatting sqref="GB10:GR10">
    <cfRule type="expression" dxfId="7" priority="45">
      <formula>GB10=0</formula>
    </cfRule>
  </conditionalFormatting>
  <conditionalFormatting sqref="GB18:GR36">
    <cfRule type="expression" dxfId="6" priority="25">
      <formula>GB18=0</formula>
    </cfRule>
    <cfRule type="expression" dxfId="5" priority="26">
      <formula>0</formula>
    </cfRule>
    <cfRule type="expression" dxfId="4" priority="27">
      <formula>AND($E18=1,GB$1=1,GB18&lt;&gt;"")</formula>
    </cfRule>
  </conditionalFormatting>
  <conditionalFormatting sqref="GH7:GL7">
    <cfRule type="expression" dxfId="3" priority="53">
      <formula>AND($D7=1,GJ$1=1,GH7&lt;&gt;"")</formula>
    </cfRule>
  </conditionalFormatting>
  <conditionalFormatting sqref="GP8:GP10">
    <cfRule type="expression" dxfId="2" priority="40">
      <formula>GP8=0</formula>
    </cfRule>
  </conditionalFormatting>
  <conditionalFormatting sqref="GR8:GR10">
    <cfRule type="expression" dxfId="1" priority="33">
      <formula>GR8=0</formula>
    </cfRule>
  </conditionalFormatting>
  <conditionalFormatting sqref="GS18:GS36">
    <cfRule type="expression" dxfId="0" priority="35">
      <formula>AND($E18=1,GL$1=1,GS18&lt;&gt;"")</formula>
    </cfRule>
  </conditionalFormatting>
  <dataValidations count="3">
    <dataValidation type="list" allowBlank="1" showInputMessage="1" showErrorMessage="1" sqref="FD4 AS4 EG4 BP4 CM4 DJ4 GA4" xr:uid="{5FE18BD8-826E-4F6C-B6DF-9E93F45B446F}">
      <formula1>$A$2:$A$17</formula1>
    </dataValidation>
    <dataValidation type="list" allowBlank="1" showInputMessage="1" showErrorMessage="1" sqref="P18:P36" xr:uid="{F11EB29F-C5A1-477D-A7FE-BBE95CA366E7}">
      <formula1>LISTA_UNIDAD_DE_MEDIDA</formula1>
    </dataValidation>
    <dataValidation type="decimal" operator="greaterThanOrEqual" allowBlank="1" showInputMessage="1" showErrorMessage="1" sqref="Q18:Q36" xr:uid="{D5CFD130-58BE-429B-9C8F-F1B56ACBC2A5}">
      <formula1>0</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6E5631-0D84-4AEA-A5F9-AB164AE3F430}">
  <dimension ref="B2:O17"/>
  <sheetViews>
    <sheetView workbookViewId="0">
      <selection activeCell="F8" sqref="F8"/>
    </sheetView>
  </sheetViews>
  <sheetFormatPr baseColWidth="10" defaultColWidth="11.44140625" defaultRowHeight="14.4" x14ac:dyDescent="0.3"/>
  <cols>
    <col min="1" max="3" width="11.44140625" style="12"/>
    <col min="4" max="4" width="19.5546875" style="12" customWidth="1"/>
    <col min="5" max="5" width="1.88671875" style="12" customWidth="1"/>
    <col min="6" max="11" width="11.44140625" style="12"/>
    <col min="12" max="12" width="25.33203125" style="12" hidden="1" customWidth="1"/>
    <col min="13" max="13" width="18.5546875" style="12" hidden="1" customWidth="1"/>
    <col min="14" max="14" width="21.33203125" style="12" hidden="1" customWidth="1"/>
    <col min="15" max="15" width="13.88671875" style="12" bestFit="1" customWidth="1"/>
    <col min="16" max="16384" width="11.44140625" style="12"/>
  </cols>
  <sheetData>
    <row r="2" spans="2:15" x14ac:dyDescent="0.3">
      <c r="B2" s="5"/>
      <c r="C2" s="193" t="s">
        <v>92</v>
      </c>
      <c r="D2" s="193"/>
      <c r="E2" s="193"/>
      <c r="F2" s="193"/>
      <c r="G2" s="193"/>
      <c r="H2" s="5"/>
    </row>
    <row r="3" spans="2:15" ht="15" thickBot="1" x14ac:dyDescent="0.35">
      <c r="B3" s="5"/>
      <c r="C3" s="194" t="s">
        <v>93</v>
      </c>
      <c r="D3" s="194"/>
      <c r="E3" s="194"/>
      <c r="F3" s="194"/>
      <c r="G3" s="194"/>
      <c r="H3" s="5"/>
      <c r="L3" s="175" t="s">
        <v>94</v>
      </c>
      <c r="M3" s="175" t="s">
        <v>95</v>
      </c>
      <c r="N3" s="175" t="s">
        <v>96</v>
      </c>
    </row>
    <row r="4" spans="2:15" ht="15" thickTop="1" x14ac:dyDescent="0.3">
      <c r="B4" s="5"/>
      <c r="H4" s="5"/>
      <c r="L4" s="173" t="s">
        <v>97</v>
      </c>
      <c r="M4" s="173">
        <f>TARIFAS!FV10</f>
        <v>31.6</v>
      </c>
      <c r="N4" s="174">
        <f>M4*100%/(M4+M5)</f>
        <v>0.31608534304262159</v>
      </c>
    </row>
    <row r="5" spans="2:15" x14ac:dyDescent="0.3">
      <c r="B5" s="5"/>
      <c r="F5" s="91" t="s">
        <v>40</v>
      </c>
      <c r="H5" s="5"/>
      <c r="L5" s="173" t="s">
        <v>98</v>
      </c>
      <c r="M5" s="173">
        <f>+TARIFAS!GS10</f>
        <v>68.37299999999999</v>
      </c>
      <c r="N5" s="174">
        <f>M5*100%/(M5+M4)</f>
        <v>0.68391465695737852</v>
      </c>
    </row>
    <row r="6" spans="2:15" ht="15" thickBot="1" x14ac:dyDescent="0.35">
      <c r="B6" s="5"/>
      <c r="D6" s="92" t="s">
        <v>99</v>
      </c>
      <c r="F6" s="93" t="s">
        <v>100</v>
      </c>
      <c r="H6" s="5"/>
    </row>
    <row r="7" spans="2:15" x14ac:dyDescent="0.3">
      <c r="B7" s="5"/>
      <c r="D7" s="12" t="s">
        <v>101</v>
      </c>
      <c r="F7" s="94">
        <f>TARIFAS!AN12</f>
        <v>0</v>
      </c>
      <c r="H7" s="5"/>
    </row>
    <row r="8" spans="2:15" x14ac:dyDescent="0.3">
      <c r="B8" s="5"/>
      <c r="D8" s="12" t="s">
        <v>102</v>
      </c>
      <c r="F8" s="94">
        <f>TARIFAS!BK12</f>
        <v>0</v>
      </c>
      <c r="H8" s="5"/>
    </row>
    <row r="9" spans="2:15" ht="15" thickBot="1" x14ac:dyDescent="0.35">
      <c r="B9" s="5"/>
      <c r="D9" s="95"/>
      <c r="F9" s="94"/>
      <c r="H9" s="5"/>
      <c r="O9" s="119"/>
    </row>
    <row r="10" spans="2:15" ht="15" thickTop="1" x14ac:dyDescent="0.3">
      <c r="B10" s="5"/>
      <c r="D10" s="12" t="s">
        <v>103</v>
      </c>
      <c r="F10" s="94">
        <f>+SUM(F7:F8)</f>
        <v>0</v>
      </c>
      <c r="H10" s="5"/>
    </row>
    <row r="11" spans="2:15" x14ac:dyDescent="0.3">
      <c r="B11" s="5"/>
      <c r="H11" s="5"/>
    </row>
    <row r="12" spans="2:15" x14ac:dyDescent="0.3">
      <c r="B12" s="5"/>
      <c r="C12" s="5"/>
      <c r="D12" s="5"/>
      <c r="E12" s="5"/>
      <c r="F12" s="5"/>
      <c r="G12" s="5"/>
      <c r="H12" s="5"/>
    </row>
    <row r="13" spans="2:15" x14ac:dyDescent="0.3">
      <c r="B13" s="195"/>
      <c r="C13" s="195"/>
      <c r="D13" s="195"/>
      <c r="E13" s="195"/>
      <c r="F13" s="195"/>
      <c r="G13" s="195"/>
      <c r="H13" s="195"/>
    </row>
    <row r="14" spans="2:15" x14ac:dyDescent="0.3">
      <c r="B14" s="195"/>
      <c r="C14" s="195"/>
      <c r="D14" s="195"/>
      <c r="E14" s="195"/>
      <c r="F14" s="195"/>
      <c r="G14" s="195"/>
      <c r="H14" s="195"/>
    </row>
    <row r="15" spans="2:15" x14ac:dyDescent="0.3">
      <c r="B15" s="195"/>
      <c r="C15" s="195"/>
      <c r="D15" s="195"/>
      <c r="E15" s="195"/>
      <c r="F15" s="195"/>
      <c r="G15" s="195"/>
      <c r="H15" s="195"/>
    </row>
    <row r="16" spans="2:15" x14ac:dyDescent="0.3">
      <c r="B16" s="195"/>
      <c r="C16" s="195"/>
      <c r="D16" s="195"/>
      <c r="E16" s="195"/>
      <c r="F16" s="195"/>
      <c r="G16" s="195"/>
      <c r="H16" s="195"/>
    </row>
    <row r="17" spans="2:8" x14ac:dyDescent="0.3">
      <c r="B17" s="195"/>
      <c r="C17" s="195"/>
      <c r="D17" s="195"/>
      <c r="E17" s="195"/>
      <c r="F17" s="195"/>
      <c r="G17" s="195"/>
      <c r="H17" s="195"/>
    </row>
  </sheetData>
  <sheetProtection algorithmName="SHA-512" hashValue="2JLUyaj4iF5pKUbS8K36W6uLWyTW/BlgAaYVzVzPKN/siSthC1498Wj+QFebZeNuxJMBH3Xox4LyOi5/vdbxFQ==" saltValue="HxP1UiwdckcnO2OIz2cl2w==" spinCount="100000" sheet="1" objects="1" scenarios="1"/>
  <mergeCells count="3">
    <mergeCell ref="C2:G2"/>
    <mergeCell ref="C3:G3"/>
    <mergeCell ref="B13:H17"/>
  </mergeCells>
  <phoneticPr fontId="11"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74E3FE-8B0B-42A6-863D-BCAADA0FC2B6}">
  <dimension ref="B2:O17"/>
  <sheetViews>
    <sheetView workbookViewId="0">
      <selection sqref="A1:XFD1048576"/>
    </sheetView>
  </sheetViews>
  <sheetFormatPr baseColWidth="10" defaultColWidth="11.44140625" defaultRowHeight="14.4" x14ac:dyDescent="0.3"/>
  <cols>
    <col min="1" max="3" width="11.44140625" style="12"/>
    <col min="4" max="4" width="23" style="12" customWidth="1"/>
    <col min="5" max="5" width="1.88671875" style="12" customWidth="1"/>
    <col min="6" max="14" width="11.44140625" style="12"/>
    <col min="15" max="15" width="13.88671875" style="12" bestFit="1" customWidth="1"/>
    <col min="16" max="16384" width="11.44140625" style="12"/>
  </cols>
  <sheetData>
    <row r="2" spans="2:15" x14ac:dyDescent="0.3">
      <c r="B2" s="5"/>
      <c r="C2" s="193" t="s">
        <v>104</v>
      </c>
      <c r="D2" s="193"/>
      <c r="E2" s="193"/>
      <c r="F2" s="193"/>
      <c r="G2" s="193"/>
      <c r="H2" s="5"/>
    </row>
    <row r="3" spans="2:15" x14ac:dyDescent="0.3">
      <c r="B3" s="5"/>
      <c r="C3" s="194" t="s">
        <v>93</v>
      </c>
      <c r="D3" s="194"/>
      <c r="E3" s="194"/>
      <c r="F3" s="194"/>
      <c r="G3" s="194"/>
      <c r="H3" s="5"/>
    </row>
    <row r="4" spans="2:15" x14ac:dyDescent="0.3">
      <c r="B4" s="5"/>
      <c r="H4" s="5"/>
    </row>
    <row r="5" spans="2:15" x14ac:dyDescent="0.3">
      <c r="B5" s="5"/>
      <c r="F5" s="91" t="s">
        <v>40</v>
      </c>
      <c r="H5" s="5"/>
    </row>
    <row r="6" spans="2:15" ht="15" thickBot="1" x14ac:dyDescent="0.35">
      <c r="B6" s="5"/>
      <c r="D6" s="92" t="s">
        <v>99</v>
      </c>
      <c r="F6" s="93" t="s">
        <v>100</v>
      </c>
      <c r="H6" s="5"/>
    </row>
    <row r="7" spans="2:15" x14ac:dyDescent="0.3">
      <c r="B7" s="5"/>
      <c r="D7" s="12" t="s">
        <v>105</v>
      </c>
      <c r="F7" s="94">
        <f>TARIFAS!CH12</f>
        <v>0</v>
      </c>
      <c r="H7" s="5"/>
    </row>
    <row r="8" spans="2:15" x14ac:dyDescent="0.3">
      <c r="B8" s="5"/>
      <c r="D8" s="12" t="s">
        <v>106</v>
      </c>
      <c r="F8" s="94">
        <f>TARIFAS!DE12</f>
        <v>0</v>
      </c>
      <c r="H8" s="5"/>
    </row>
    <row r="9" spans="2:15" x14ac:dyDescent="0.3">
      <c r="B9" s="5"/>
      <c r="F9" s="94"/>
      <c r="H9" s="5"/>
      <c r="O9" s="119"/>
    </row>
    <row r="10" spans="2:15" x14ac:dyDescent="0.3">
      <c r="B10" s="5"/>
      <c r="D10" s="12" t="s">
        <v>103</v>
      </c>
      <c r="F10" s="94">
        <f>SUM(F7:F9)</f>
        <v>0</v>
      </c>
      <c r="H10" s="5"/>
      <c r="J10" s="94"/>
    </row>
    <row r="11" spans="2:15" x14ac:dyDescent="0.3">
      <c r="B11" s="5"/>
      <c r="H11" s="5"/>
    </row>
    <row r="12" spans="2:15" x14ac:dyDescent="0.3">
      <c r="B12" s="5"/>
      <c r="C12" s="5"/>
      <c r="D12" s="5"/>
      <c r="E12" s="5"/>
      <c r="F12" s="5"/>
      <c r="G12" s="5"/>
      <c r="H12" s="5"/>
    </row>
    <row r="13" spans="2:15" x14ac:dyDescent="0.3">
      <c r="B13" s="195" t="s">
        <v>115</v>
      </c>
      <c r="C13" s="195"/>
      <c r="D13" s="195"/>
      <c r="E13" s="195"/>
      <c r="F13" s="195"/>
      <c r="G13" s="195"/>
      <c r="H13" s="195"/>
    </row>
    <row r="14" spans="2:15" x14ac:dyDescent="0.3">
      <c r="B14" s="195"/>
      <c r="C14" s="195"/>
      <c r="D14" s="195"/>
      <c r="E14" s="195"/>
      <c r="F14" s="195"/>
      <c r="G14" s="195"/>
      <c r="H14" s="195"/>
    </row>
    <row r="15" spans="2:15" x14ac:dyDescent="0.3">
      <c r="B15" s="195"/>
      <c r="C15" s="195"/>
      <c r="D15" s="195"/>
      <c r="E15" s="195"/>
      <c r="F15" s="195"/>
      <c r="G15" s="195"/>
      <c r="H15" s="195"/>
    </row>
    <row r="16" spans="2:15" x14ac:dyDescent="0.3">
      <c r="B16" s="195"/>
      <c r="C16" s="195"/>
      <c r="D16" s="195"/>
      <c r="E16" s="195"/>
      <c r="F16" s="195"/>
      <c r="G16" s="195"/>
      <c r="H16" s="195"/>
    </row>
    <row r="17" spans="2:8" x14ac:dyDescent="0.3">
      <c r="B17" s="195"/>
      <c r="C17" s="195"/>
      <c r="D17" s="195"/>
      <c r="E17" s="195"/>
      <c r="F17" s="195"/>
      <c r="G17" s="195"/>
      <c r="H17" s="195"/>
    </row>
  </sheetData>
  <sheetProtection algorithmName="SHA-512" hashValue="nd5+FJvjBrGlY+x9KrEqv3o6ises5LFolRLWfFrBCsf4DhZj5sbB1er1mdYLG/v2kjgJwNR1KRFyBT+NNeKEzw==" saltValue="q7/LPHdf/thPc1qdyGHH7g==" spinCount="100000" sheet="1" objects="1" scenarios="1"/>
  <mergeCells count="3">
    <mergeCell ref="C2:G2"/>
    <mergeCell ref="C3:G3"/>
    <mergeCell ref="B13:H17"/>
  </mergeCells>
  <phoneticPr fontId="11"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84BD8CCC1CD8BE4BBFAC195CB9139C4E" ma:contentTypeVersion="14" ma:contentTypeDescription="Crear nuevo documento." ma:contentTypeScope="" ma:versionID="faee5f6f216b11d65bfb89b870414b87">
  <xsd:schema xmlns:xsd="http://www.w3.org/2001/XMLSchema" xmlns:xs="http://www.w3.org/2001/XMLSchema" xmlns:p="http://schemas.microsoft.com/office/2006/metadata/properties" xmlns:ns2="960bfb8c-167b-4869-a4b2-47270083d7e2" xmlns:ns3="bde50644-502d-47a0-8780-370fe3cf5798" targetNamespace="http://schemas.microsoft.com/office/2006/metadata/properties" ma:root="true" ma:fieldsID="725c5caa7349e308d2f4b469f7aadff5" ns2:_="" ns3:_="">
    <xsd:import namespace="960bfb8c-167b-4869-a4b2-47270083d7e2"/>
    <xsd:import namespace="bde50644-502d-47a0-8780-370fe3cf5798"/>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lcf76f155ced4ddcb4097134ff3c332f" minOccurs="0"/>
                <xsd:element ref="ns3:TaxCatchAll"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ServiceObjectDetectorVersion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60bfb8c-167b-4869-a4b2-47270083d7e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lcf76f155ced4ddcb4097134ff3c332f" ma:index="12" nillable="true" ma:taxonomy="true" ma:internalName="lcf76f155ced4ddcb4097134ff3c332f" ma:taxonomyFieldName="MediaServiceImageTags" ma:displayName="Etiquetas de imagen" ma:readOnly="false" ma:fieldId="{5cf76f15-5ced-4ddc-b409-7134ff3c332f}" ma:taxonomyMulti="true" ma:sspId="01e8241c-98aa-40c5-96a1-9b567ab0742e" ma:termSetId="09814cd3-568e-fe90-9814-8d621ff8fb84" ma:anchorId="fba54fb3-c3e1-fe81-a776-ca4b69148c4d" ma:open="true" ma:isKeyword="false">
      <xsd:complexType>
        <xsd:sequence>
          <xsd:element ref="pc:Terms" minOccurs="0" maxOccurs="1"/>
        </xsd:sequence>
      </xsd:complex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ServiceLocation" ma:index="17" nillable="true" ma:displayName="Location" ma:indexed="true" ma:internalName="MediaServiceLocation" ma:readOnly="true">
      <xsd:simpleType>
        <xsd:restriction base="dms:Text"/>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element name="MediaServiceOCR" ma:index="21"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de50644-502d-47a0-8780-370fe3cf5798"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6a8926be-2b38-4cd1-a0d6-4037f4e79b22}" ma:internalName="TaxCatchAll" ma:showField="CatchAllData" ma:web="bde50644-502d-47a0-8780-370fe3cf5798">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bde50644-502d-47a0-8780-370fe3cf5798" xsi:nil="true"/>
    <lcf76f155ced4ddcb4097134ff3c332f xmlns="960bfb8c-167b-4869-a4b2-47270083d7e2">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B1A027E-3721-48A4-A531-BBE288D9799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60bfb8c-167b-4869-a4b2-47270083d7e2"/>
    <ds:schemaRef ds:uri="bde50644-502d-47a0-8780-370fe3cf579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F246020-F2AF-4175-8B45-180A72581211}">
  <ds:schemaRefs>
    <ds:schemaRef ds:uri="http://schemas.microsoft.com/office/2006/metadata/properties"/>
    <ds:schemaRef ds:uri="http://schemas.microsoft.com/office/2006/documentManagement/types"/>
    <ds:schemaRef ds:uri="http://purl.org/dc/dcmitype/"/>
    <ds:schemaRef ds:uri="http://www.w3.org/XML/1998/namespace"/>
    <ds:schemaRef ds:uri="http://schemas.microsoft.com/office/infopath/2007/PartnerControls"/>
    <ds:schemaRef ds:uri="http://schemas.openxmlformats.org/package/2006/metadata/core-properties"/>
    <ds:schemaRef ds:uri="bde50644-502d-47a0-8780-370fe3cf5798"/>
    <ds:schemaRef ds:uri="960bfb8c-167b-4869-a4b2-47270083d7e2"/>
    <ds:schemaRef ds:uri="http://purl.org/dc/terms/"/>
    <ds:schemaRef ds:uri="http://purl.org/dc/elements/1.1/"/>
  </ds:schemaRefs>
</ds:datastoreItem>
</file>

<file path=customXml/itemProps3.xml><?xml version="1.0" encoding="utf-8"?>
<ds:datastoreItem xmlns:ds="http://schemas.openxmlformats.org/officeDocument/2006/customXml" ds:itemID="{0BB7B871-32F9-46C3-A16E-3622F1922D5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INSTRUCCIONES</vt:lpstr>
      <vt:lpstr>TARIFAS</vt:lpstr>
      <vt:lpstr>VALOR CONTRATO HOKCHI</vt:lpstr>
      <vt:lpstr>VALOR CONTRATO BLOQUE 31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Administrador</dc:creator>
  <cp:keywords/>
  <dc:description/>
  <cp:lastModifiedBy>Administrador</cp:lastModifiedBy>
  <cp:revision/>
  <dcterms:created xsi:type="dcterms:W3CDTF">2023-04-20T14:08:19Z</dcterms:created>
  <dcterms:modified xsi:type="dcterms:W3CDTF">2024-04-05T13:14:49Z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0x01010084BD8CCC1CD8BE4BBFAC195CB9139C4E</vt:lpwstr>
  </property>
  <property fmtid="{D5CDD505-2E9C-101B-9397-08002B2CF9AE}" pid="3" name="Order">
    <vt:r8>169000</vt:r8>
  </property>
  <property fmtid="{D5CDD505-2E9C-101B-9397-08002B2CF9AE}" pid="4" name="_ExtendedDescription">
    <vt:lpwstr/>
  </property>
  <property fmtid="{D5CDD505-2E9C-101B-9397-08002B2CF9AE}" pid="5" name="TriggerFlowInfo">
    <vt:lpwstr/>
  </property>
  <property fmtid="{D5CDD505-2E9C-101B-9397-08002B2CF9AE}" pid="6" name="ComplianceAssetId">
    <vt:lpwstr/>
  </property>
  <property fmtid="{D5CDD505-2E9C-101B-9397-08002B2CF9AE}" pid="7" name="MediaServiceImageTags">
    <vt:lpwstr/>
  </property>
</Properties>
</file>